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20" tabRatio="947" activeTab="0"/>
  </bookViews>
  <sheets>
    <sheet name="Troškovnik 2023" sheetId="1" r:id="rId1"/>
  </sheets>
  <definedNames>
    <definedName name="_xlnm.Print_Titles" localSheetId="0">'Troškovnik 2023'!$1:$1</definedName>
  </definedNames>
  <calcPr fullCalcOnLoad="1"/>
</workbook>
</file>

<file path=xl/sharedStrings.xml><?xml version="1.0" encoding="utf-8"?>
<sst xmlns="http://schemas.openxmlformats.org/spreadsheetml/2006/main" count="432" uniqueCount="168">
  <si>
    <t>Br.</t>
  </si>
  <si>
    <t>Opis</t>
  </si>
  <si>
    <t>Količina</t>
  </si>
  <si>
    <t>Jedinica</t>
  </si>
  <si>
    <t>1.</t>
  </si>
  <si>
    <t>GRAĐEVINSKI RADOVI</t>
  </si>
  <si>
    <t>1.1.</t>
  </si>
  <si>
    <t/>
  </si>
  <si>
    <t>m</t>
  </si>
  <si>
    <t>1.2.</t>
  </si>
  <si>
    <t>1.3.</t>
  </si>
  <si>
    <t>1.4.</t>
  </si>
  <si>
    <t>Obračun po komadu.</t>
  </si>
  <si>
    <t>kom</t>
  </si>
  <si>
    <t>GRAĐEVINSKI RADOVI - UKUPNO</t>
  </si>
  <si>
    <t>2.</t>
  </si>
  <si>
    <t>2.1.</t>
  </si>
  <si>
    <t>2.2.</t>
  </si>
  <si>
    <t>Obračun po kompletu.</t>
  </si>
  <si>
    <t>kpl</t>
  </si>
  <si>
    <t>3.</t>
  </si>
  <si>
    <t>3.1.</t>
  </si>
  <si>
    <t>4.</t>
  </si>
  <si>
    <t>4.2.</t>
  </si>
  <si>
    <t>5.</t>
  </si>
  <si>
    <t>5.1.</t>
  </si>
  <si>
    <t>6.</t>
  </si>
  <si>
    <t>6.1.</t>
  </si>
  <si>
    <t>PUŠTANJE U RAD</t>
  </si>
  <si>
    <t>5.2.</t>
  </si>
  <si>
    <t>Puštanje sustava u rad.</t>
  </si>
  <si>
    <t>PUŠTANJE U RAD - UKUPNO</t>
  </si>
  <si>
    <t>NABAVKA I ISPORUKA SIGNALNE OPREME</t>
  </si>
  <si>
    <t>NABAVKA I ISPORUKA SIGNALNE OPREME - UKUPNO</t>
  </si>
  <si>
    <t>MONTAŽA OPREME</t>
  </si>
  <si>
    <t>MONTAŽA OPREME - UKUPNO</t>
  </si>
  <si>
    <t>SPAJANJE I ISPITIVANJE OPREME</t>
  </si>
  <si>
    <t>SPAJANJE I ISPITIVANJE OPREME - UKUPNO</t>
  </si>
  <si>
    <t>7.</t>
  </si>
  <si>
    <t>8.</t>
  </si>
  <si>
    <t>9.</t>
  </si>
  <si>
    <t>Provlačenje i spajanje signalnih kabela komplet sa spajanjem.</t>
  </si>
  <si>
    <t>OSTALI RADOVI I TEHNIČKA DOKUMENTACIJA</t>
  </si>
  <si>
    <t>6.2.</t>
  </si>
  <si>
    <t xml:space="preserve">Troškovi angažiranja djelatnika HEP-ODS-a uslijed iskapčanja i demontaže postojećih EEN objekata. </t>
  </si>
  <si>
    <t>Tipski betonski montažni komunikacijski zdenac, min. dimenzija 40×40×58 cm, komplet sa srednjim elementom i uvodnim elementima za PEHD/PVC cijevi, te tipskim poklopcem nosivosti 150kN. Stavka obuhvaća iskop odgovarajuće jame i odvoz preostalog materijala na ovlašteni deponij, te postavljanje/montažu betonskog okna.</t>
  </si>
  <si>
    <t>Montaža i energetsko spajanje elektro ormarića. Spajanje izvesti preko napojnog kabela javne rasvjete spojene na SKS kabel. Stavka obuhvaća sav potreban sitni materijal i rad potreban za dovršenje ukupne stavke.</t>
  </si>
  <si>
    <t>Zaštitne čelične i PVC cijevi za polaganje kabela signalizacijske opreme uz stup nadzemne NN mreže, komplet sa spojnim i montažnim priborom.</t>
  </si>
  <si>
    <t>OSTALI RADOVI I TEHNIČKA DOKUMENTACIJA - UKUPNO</t>
  </si>
  <si>
    <t>5.3.</t>
  </si>
  <si>
    <t>m'</t>
  </si>
  <si>
    <t>7.1.</t>
  </si>
  <si>
    <t>7.2.</t>
  </si>
  <si>
    <t>Obračun po m'.</t>
  </si>
  <si>
    <t>m2</t>
  </si>
  <si>
    <t>Obračun po m2.</t>
  </si>
  <si>
    <t>Izrada kosih pješačkih rampi čepaste strukture širine 0.8 m, dužine 2.8 m i nagiba do 10 %, od betonskih elemenata dimenzija prema projektu, te izrada podloge od betona klase C16/20, debljine 20 cm. Rampe omogućuju savladavanja arhitektonskih barijera invalidnim osobama smanjene pokretljivosti tako da se s nogostupa nesmetano mogu kretati preko pješačkih prijelaza (zebre za pješake). Jedinična cijena obuhvaća sav rad, opremu i materijal potreban za potpuno dovršenje stavke, kao i čišćenje nakon završenih građevinskih radova. Obračun po komadu izvedene rampe. Oblik i dimenzije sukladno odredbama važećeg Pravilnika i propisa.</t>
  </si>
  <si>
    <t>VERTIKALNA SIGNALIZACIJA</t>
  </si>
  <si>
    <t>VERTIKALNA SIGNALIZACIJA - UKUPNO</t>
  </si>
  <si>
    <t>HORIZONTALNA SIGNALIZACIJA</t>
  </si>
  <si>
    <t>HORIZONTALNA SIGNALIZACIJA - UKUPNO</t>
  </si>
  <si>
    <t>OPREMA CESTE</t>
  </si>
  <si>
    <t>OPREMA CESTE - UKUPNO</t>
  </si>
  <si>
    <t>4.3.</t>
  </si>
  <si>
    <t>5.4.</t>
  </si>
  <si>
    <t>5.5.</t>
  </si>
  <si>
    <t>8.1.</t>
  </si>
  <si>
    <t>9.1.</t>
  </si>
  <si>
    <t>9.2.</t>
  </si>
  <si>
    <t>Postavljanje prometnog znaka A21 s retroreflektirajućom folijom klase II, debljine lima 3 mm, 90x90x90 cm. Prometni znakovi postavljaju se prema projektu prometne opreme i signalizacije, a u skladu s važećim Pravilnikom o prometnim znakovima, opremi i signalizaciji na cestama i važećim hrvatskim normama koje reguliraju to područje (HRN EN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</si>
  <si>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 xml:space="preserve">Nabava, prijevoz i ugradnja treptačke jedinice (dvostruke) za naglašavanje prometnih znakova
slijedećih karakteristika: napajanje 220 V AC; temperaturni radni opseg -15°C - +40°C; izlazni napon usklađen s naponom treptajućih laterni; mogućnost napajanja min. 6 laterni promjera 300 mm; mogućnost podešavanja intervala treptanja; IR komunikacijska jedinica za komunikaciju s treptačkom jedinicom na suprotnoj strani kolnika, domet 15 m
</t>
  </si>
  <si>
    <t>Napomena:</t>
  </si>
  <si>
    <t>Datum:______________________</t>
  </si>
  <si>
    <t>Odgovorna osoba ponuditelja</t>
  </si>
  <si>
    <t>________________________</t>
  </si>
  <si>
    <t>M.P.</t>
  </si>
  <si>
    <t>Postavljanje prometnog znaka C02 s retroreflektirajućom folijom klase II, debljine lima 3 mm, 60x60 cm. Prometni znakovi postavljaju se prema projektu prometne opreme i signalizacije, a u skladu s važećim Pravilnikom o prometnim znakovima, signalizaciji i opremi na cestama i važećim hrvatskim normama koje reguliraju to područje (HRN EN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</si>
  <si>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>Izrada isprekidane crte za zaustavljanje (H15) bijele boje s retroreflektivnim zrncima klase II, širine 50 cm. Oznake na kolniku izvode se prema projektu prometne opreme i signalizacije, a u skladu s važećim Pravilnikom o prometnim znakovima, signalizaciji i opremi na cestama i važećim hrvatskim normama koje reguliraju to područje (HRN 1436). U cijenu ulazi sav rad, materijal prijevoz i sve ostalo što je potrebno za potpuni dovršetak posla uključujući potrebna ispitivanja kakvoće materijala i rada. Obračun je po m1 izvedenih oznaka. Izvedba, kontrola kakvoće i obračun prema OTU 9-02 i 9-02.2.</t>
  </si>
  <si>
    <t>Izrada pješačkog prijelaza (H19) bijele boje s retroreflektivnim zrncima klase II, širine 4,0 m, širine trake, puno/prazno polje 0,5/0,5 m. Oznake na kolniku izvode se prema projektu prometne opreme i signalizacije, a u skladu s važećim Pravilnikom o prometnim znakovima, signalizaciji i opremi na cestama i važećim hrvatskim normama koje reguliraju to područje (HRN 1436). U cijenu ulazi sav rad, materijal prijevoz i sve ostalo što je potrebno za potpuni dovršetak posla uključujući potrebna ispitivanja kakvoće materijala i rada. Obračun je po bruto površini izvedenih oznaka u koju se ne uračunava isprekidana crta za zaustavljanje. Izvedba, kontrola kakvoće i obračun prema OTU 9-02 i 9-02.2</t>
  </si>
  <si>
    <t>Izrada temelja ravnog stupa od betona klase C 20/25 s iskopom u materijalu "A" kategorije i ugradnjom sidrenih vijaka i metalnog okvira za postavu stupa. Temelj se izvodi za potrebe postave stupa na kojem će se nalaziti znak C02 i iznad njega dvostruki treptač za naglašavanje znaka. Stavka obuhvaća iskop za temelje dimenzija 70 x 70 x 50 cm; dobavu, dopremu  ugradnju i njegu betona; uvođenje PEHD cijevi i trake za uzemljenje; dobavu dopremu i ugradnju metalnog okvira i sidrenih vijaka za postavu stupa; utovar viška materijala u prijevozno sredstvo i prijevoz do odlagališta, odnosno sav rad, opremu i materijal potreban za potpuno dovršenje stavke.  Obračun je po komadu izvedenih temelja.</t>
  </si>
  <si>
    <t>Dobava, doprema i ugradnja ravnog stupa promjera 75 mm, dužine 3500 mm, sa temeljnom pločom. Zaštićen vrućim cinčanjem. Stup se pričvršćuje za temelj pomoću prethodno ugrađenog metalnog okvira i sidrenih vijaka. Ugradnja vijaka i metalnog okvira obračunata je u posebnoj stavci kojom je obračunata izrada temelja. Na stupu  će se nalaziti znak C02 i iznad njega dvostruki treptač za naglašavanje znaka. Obračun po komadu stupa.</t>
  </si>
  <si>
    <t>1.5.</t>
  </si>
  <si>
    <t>1.6.</t>
  </si>
  <si>
    <t>Demontaža i ponovna montaža prometnih znakova. Prometni znakovi demontiraju se i postavljaju na drugu lokaciju prema projektu prometne opreme i signalizacije, a u skladu s važećim Pravilnikom o prometnim znakovima, signalizaciji i opremi na cestama i važećim hrvatskim normama koje reguliraju to područje (HRN EN 12899-1). U cijeni je uključena demontaža postojećih znakova sa stupa, prijenos, postava na drugi stup, sav rad i materijal, te pričvrsni elementi i pribor za ugradnju po uvjetima iz projekta. Obračun je po komadu premještenih znakova.</t>
  </si>
  <si>
    <t>Demontaža prometnih znakova. U cijeni je uključena demontaža postojećih znakova sa stupa, te odvoz i zbrinjavanje znakova na deponij. Obračun je po komadu demontiranih znakova.</t>
  </si>
  <si>
    <t>1.7.</t>
  </si>
  <si>
    <t>1.8.</t>
  </si>
  <si>
    <t>Funkcionalno ispitivanje elektro instalacije, izdavanje atesta i ispitnih protokola sukladno Tehničkom propisu za niskonaponske električne instalacije, a prema HRN HD 6034-6:2007, ispitivanje zaštite od električnog udara (automatski isklop napajanja), ispitivanje neprekidnosti vodiča (naročito zaštitnog vodiča i vodiča za izjednačivanje potencijala). Dokumentaciju o ispitivanju izvođač je obavezan predati investitoru.</t>
  </si>
  <si>
    <t xml:space="preserve">Demontaža i uklanjanje postojećih stupova od FeZn cijevi Ø 63,5 mm, visine 3500 mm. Rad obuhvaća uklanjanje stupa na način da se stup odreže najmanje 5 cm ispod površine nogostupa a nastalo oštećenje na nogostupu sanira hladnim asfaltom (grambit). Stavka obuhvaća sve potrebne radove za kompletno dovršenje stavke kao i odvoz stopova i ostalog materijala na deponij. Obračun po komadu demontiranog i uklonjenog stupa. </t>
  </si>
  <si>
    <t>Izrada pješačkog prijelaza (H19) bijele boje s retroreflektivnim zrncima klase II, širine 4,0 m, širine trake, puno/prazno polje 0,5/0,5 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m2 izvedenih oznaka. Izvedba, kontrola kakvoće i obračun prema OTU 9-02 i 9-02.2.</t>
  </si>
  <si>
    <t>Izrada isprekidane crte za zaustavljanje (H15) bijele boje s retroreflektivnim zrncima klase II, širine 50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9-02.2.</t>
  </si>
  <si>
    <t>Izrada razdjelne crte bijele boje pune (H01), s retroreflektivnim zrncima klase II, širine 12 cm.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9-02.1.</t>
  </si>
  <si>
    <t>Nabava, prijevoz i postavljanje stupova od FeZn cijevi, Ø 63,5 mm. Stupovi se postavljaju u skladu s projektom prometne opreme i signalizacije, važećim Pravilnikom o prometnim znakovima, opremi i signalizaciji na cestama i važećim hrvatskim normama koje reguliraju to područje. U cijeni je uključena dobava i postava stupova prema projektu, betonski temelj, svi prijevozi i prijenosi sa skladištenjem te sav rad i materijal za ugradnju po uvjetima iz projekta. Obračun je po m1 ugrađenih stupova.  Izvedba i kontrola kakvoće prema OTU 9-01.</t>
  </si>
  <si>
    <t>Jedinična cijena (EUR)</t>
  </si>
  <si>
    <t>4.1.</t>
  </si>
  <si>
    <t>LOKACIJA 1 - KOD ŠIROLI 8</t>
  </si>
  <si>
    <t>LOKACIJA 2 - KOD STUPARI 23/B</t>
  </si>
  <si>
    <t>PROMETNA SIGNALIZACIJA I OPREMA</t>
  </si>
  <si>
    <t xml:space="preserve"> Izrada taktilnog polja čepaste strukture od predgotovljenih betonskih elemenata. Stavkom su obuhavćeni svi potrebni građevinski radovi prilikom izvedbe taktilnih polja, kao što su zarezivanje asfalta, prilagodba rubnjaka, iskopi i slično. Taktilna polja postavljaju se prema projektu i to nacrti, list 3.3, na mjesta definirana na nacrtu list 3.2, a u skladu s važećim Pravilnikom o osiguranju pristupačnosti građevina osobama s invaliditetom i smanjene pokretljivosti te važećim hrvatskim normama koje reguliraju to područje. U cijenu ulazi sav rad, materijal prijevoz i sve ostalo što je potrebno za potpuni dovršetak posla uključujući potrebna ispitivanja kakvoće materijala i rada. Obračun po kompletu.</t>
  </si>
  <si>
    <t>PROMETNA SIGNALIZACIJA I OPREMA - UKUPNO</t>
  </si>
  <si>
    <t>UKUPNO (bez PDV-a) EUR:</t>
  </si>
  <si>
    <t>Ukupno (EUR)</t>
  </si>
  <si>
    <t>LOKACIJA 3 - OD PEŠĆIĆIĆI 6 DO DONJI SROKI 19</t>
  </si>
  <si>
    <t xml:space="preserve">Umjetne izbočine (K35) od gumene mase, za brzinu od 30 km/h ili manje. Montaža vijcima. Postavljaju se prema prometnom elaboratu, a u skladu s važećim zakonskim i podzakonskim aktima iz područja cestovnog prometa te hrvatskim normama koje reguliraju to područje.  U cijenu ulazi sav rad, materijal, prijevoz i sve ostalo što je potrebno za potpuni dovršetak posla uključujući potrebna ispitivanja kakvoće materijala i rada. Obračun je po metru elemenata za smirivanje prometa. </t>
  </si>
  <si>
    <t>Postavljanje prometnog znaka A20 s retroreflektirajućom folijom koeficijenta retrorefleksije razreda RA2, debljine lima 2 mm, 60x60x60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</si>
  <si>
    <t>Postavljanje prometnog znaka B30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</si>
  <si>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prometnog znaka C08 s retroreflektirajućom folijom koeficijenta retrorefleksije razreda RA2, debljine lima 2 mm, 60x60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</si>
  <si>
    <t xml:space="preserve">Postavljanje ploče (bočne) zapreke (K12-2) veličine 25x100 cm. Ploče se ugrađuju prema prometnom elaboratu, a u skladu s važećim zakonskim i podzakonskim aktima iz područja cestovnog prometa te hrvatskim normama koje reguliraju to područje.  Jedinična cijena obuhvaća nabavu, prijevoz i montažu te sav ostali rad i materijal potreban za montažu po uvjetima iz projekta. Obračun je po komadu postavljene ploče. Površina ploče mora biti izvedena s koeficijentom retrorefleksije razreda RA3. </t>
  </si>
  <si>
    <t xml:space="preserve">Postavljanje ploče (bočne) zapreke (K12-3) veličine 25x100 cm. Ploče se ugrađuju prema prometnom elaboratu, a u skladu s važećim zakonskim i podzakonskim aktima iz područja cestovnog prometa te hrvatskim normama koje reguliraju to područje.  Jedinična cijena obuhvaća nabavu, prijevoz i montažu te sav ostali rad i materijal potreban za montažu po uvjetima iz projekta. Obračun je po komadu postavljene ploče. Površina ploče mora biti izvedena s koeficijentom retrorefleksije razreda RA3. </t>
  </si>
  <si>
    <t>Izrada-obilježavanje naprava za smirivanje prometa-uzdignute plohe (H55-2) žute boje s retroreflektivnim zrncima klase II. Oznake na kolniku izvode se prema prometnom elaboratu, a u skladu s važećim zakonskim i podzakonskim aktima iz područja cestovnog prometa te hrvatskim normama (HRN 1436). U cijenu ulazi sav rad, materijal prijevoz i sve ostalo što je potrebno za potpuni dovršetak posla uključujući potrebna ispitivanja kakvoće materijala i rada. Obračun je po m1 izvedenih oznaka. Izvedba, kontrola kakvoće i obračun prema OTU 9-02 i 9-02.3.</t>
  </si>
  <si>
    <t>REKAPITULACIJA - LOKACIJA 1</t>
  </si>
  <si>
    <t>REKAPITULACIJA - LOKACIJA 2</t>
  </si>
  <si>
    <t>REKAPITULACIJA - LOKACIJA 3</t>
  </si>
  <si>
    <t>REKAPITULACIJA - LOKACIJA 4</t>
  </si>
  <si>
    <t>LOKACIJA 4 - OD MUČIĆI 54 DO 66</t>
  </si>
  <si>
    <t xml:space="preserve">REKAPITULACIJA </t>
  </si>
  <si>
    <t>LOKACIJA 1</t>
  </si>
  <si>
    <t>LOKACIJA 2</t>
  </si>
  <si>
    <t>LOKACIJA 3</t>
  </si>
  <si>
    <t>LOKACIJA 4</t>
  </si>
  <si>
    <t>SVEUKUPNO (bez PDV-a) EUR:</t>
  </si>
  <si>
    <t>SVEUKUPNO (sa PDV-om) EUR:</t>
  </si>
  <si>
    <t>PDV (25%) EUR:</t>
  </si>
  <si>
    <t>Postavljanje prometnog znaka na kontrastnoj ploči, C02, 60X60cm, dimenzija kontrastne ploče 75x75 cm, 2 x Led treptač, ø 210 žuti, ormarić 400 x 400 x 210 mm, automatika treptača, baterija 45Ah/12V, regulator napona solarnog napajanja 12V/24RL10A i solarni kolektor SL20-20W sa nosačem za stup promjera 75 mm. Izvedba prometnog znaka na kontrastnoj ploči fluorescentne žuto-zelene boje retrorefleksije razreda RA3. Prometni znakovi postavljaju se prema prometnom elaboratu, a u skladu s važećim zakonskim i podzakonskim aktima iz područja cestovnog prometa te hrvatskim normama. U cijeni je uključena dobava i montaža, spajanje treptača, baterije i solarnog modula kako bi sustav ispravno radio, puštanje opreme u rad, svi prijevozi, prijenosi i skladištenje, sav rad i materijal, te pričvrsni elementi i pribor za ugradnju po uvjetima iz projekta. Obračun je po komadu montiranih znakova sa treptačima i ostalom opremom. Podloga prometnog znaka izrađuje se od aluminijskog lima debljine 3 mm sa dvostruko povijenim rubom. Izvedba i kontrola kakvoće prema OTU 9.01 i 9.01.2.</t>
  </si>
  <si>
    <t>Izrada temelja ravnog stupa od betona klase C 20/25 s iskopom u materijalu "A" kategorije i ugradnjom sidrenih vijaka i metalnog okvira za postavu stupa. Temelj se izvodi za potrebe postave stupa na kojem će se nalaziti znak C02 i iznad njega dvostruki treptač za naglašavanje znaka. Stavka obuhvaća iskop za temelje dimenzija 70 x 70 x 50 cm; dobavu, dopremu  ugradnju i njegu betona; dobavu dopremu i ugradnju metalnog okvira i sidrenih vijaka za postavu stupa; utovar viška materijala u prijevozno sredstvo i prijevoz do odlagališta, odnosno sav rad, opremu i materijal potreban za potpuno dovršenje stavke.  Obračun je po komadu izvedenih temelja.</t>
  </si>
  <si>
    <t>Nabava, prijevoz i postavljanje stupova od FeZn cijevi, Ø 63,5 mm. Stupovi se postavljaju u skladu s projektom prometne opreme i signalizacije, važećim Pravilnikom o prometnim znakovima, signalizaciji i opremi na cestama i važećim hrvatskim normama koje reguliraju to područje. U cijeni je uključena dobava i postava stupova prema projektu, betonski temelj, svi prijevozi i prijenosi sa skladištenjem te sav rad i materijal za ugradnju po uvjetima iz projekta. Obračun je po metru ugrađenih stupova.  Izvedba i kontrola kakvoće prema OTU 9-01.</t>
  </si>
  <si>
    <t>LOKACIJA 5 - KOD STRAŽA 110</t>
  </si>
  <si>
    <r>
      <t>Postavljanje prometnog znaka na kontrastnoj ploči, A20</t>
    </r>
    <r>
      <rPr>
        <sz val="11"/>
        <rFont val="Tahoma"/>
        <family val="2"/>
      </rPr>
      <t xml:space="preserve"> u kontrastnu ploču, dimenzija kontrastne ploče 40x40 cm</t>
    </r>
    <r>
      <rPr>
        <sz val="11"/>
        <color indexed="8"/>
        <rFont val="Tahoma"/>
        <family val="2"/>
      </rPr>
      <t>. Izvedba prometnog znaka na kontrastnoj ploči fluorescentne žuto-zelene boje retrorefleksije razreda RA3.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debljine 3 mm sa dvostruko povijenim rubom. Izvedba i kontrola kakvoće prema OTU 9.01 i 9.01.2.</t>
    </r>
  </si>
  <si>
    <r>
      <t xml:space="preserve">Postavljanje prometnog znaka B30 s retroreflektirajućom folijom koeficijenta retrorefleksije razreda RA2, debljine lima 2 mm, Ø </t>
    </r>
    <r>
      <rPr>
        <sz val="11"/>
        <rFont val="Tahoma"/>
        <family val="2"/>
      </rPr>
      <t>40</t>
    </r>
    <r>
      <rPr>
        <sz val="11"/>
        <color indexed="8"/>
        <rFont val="Tahoma"/>
        <family val="2"/>
      </rPr>
      <t xml:space="preserve">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  </r>
  </si>
  <si>
    <r>
      <t xml:space="preserve">Postavljanje prometnog znaka C08 s retroreflektirajućom folijom koeficijenta retrorefleksije razreda RA2, debljine lima 2 mm, </t>
    </r>
    <r>
      <rPr>
        <sz val="11"/>
        <rFont val="Tahoma"/>
        <family val="2"/>
      </rPr>
      <t>40x40</t>
    </r>
    <r>
      <rPr>
        <sz val="11"/>
        <color indexed="8"/>
        <rFont val="Tahoma"/>
        <family val="2"/>
      </rPr>
      <t xml:space="preserve">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  </r>
  </si>
  <si>
    <r>
      <t>Pažljivi iskop rova za kabelsku kanalizaciju u nogostupu i asfaltu obuhvaća:
• Iskop rova dubine 60 cm i širine 40 cm.
• Izradu pješčane posteljice debljine 3 cm s nabavkom i polaganjem na dno rova trake za uzemljenje FeZn presjeka 120 mm</t>
    </r>
    <r>
      <rPr>
        <vertAlign val="superscript"/>
        <sz val="11"/>
        <color indexed="8"/>
        <rFont val="Tahoma"/>
        <family val="2"/>
      </rPr>
      <t xml:space="preserve">2 </t>
    </r>
    <r>
      <rPr>
        <sz val="11"/>
        <color indexed="8"/>
        <rFont val="Tahoma"/>
        <family val="2"/>
      </rPr>
      <t>(uzemljenje se spajanja na postojeći uzemljivač NN mreže tipskom križnom spojnicom).
• Nabavku i polaganje na dno rova PEHD cijev minimalnog promjera 50 mm (</t>
    </r>
    <r>
      <rPr>
        <i/>
        <sz val="11"/>
        <color indexed="8"/>
        <rFont val="Tahoma"/>
        <family val="2"/>
      </rPr>
      <t>otpornost na gnječenje treba iznositi minimalno 450 N sa deformacijom promjera do 5%</t>
    </r>
    <r>
      <rPr>
        <sz val="11"/>
        <color indexed="8"/>
        <rFont val="Tahoma"/>
        <family val="2"/>
      </rPr>
      <t>).
• Nabavku i polaganje trake upozorenja na visini 30 cm od položene cijevi.
Nakon polaganja plastične cijevi i trake uzemljenja rov sanirati pijeskom (20 cm) i šljunkom s nabijanjem u slojevima te površinu dovesti u prvobitno stanje.
Ovom stavkom je obuhvaćen sav rad i materijal, utovar, istovar i prijevoz na deponiju do deset (10) km.
Obračun se vrši po metru izvedenog rova.</t>
    </r>
  </si>
  <si>
    <r>
      <t>Pažljivi iskop rova za kabelsku kanalizaciju na prijelazu prometnice u asfaltu obuhvaća:
• Iskop rova dubine 100 cm i širine 60 cm.
• Izradu pješčane posteljice debljine 10 cm s nabavkom i polaganjem na dno rova trake za uzemljenje FeZn presjeka 120 mm</t>
    </r>
    <r>
      <rPr>
        <vertAlign val="superscript"/>
        <sz val="11"/>
        <rFont val="Tahoma"/>
        <family val="2"/>
      </rPr>
      <t xml:space="preserve">2 </t>
    </r>
    <r>
      <rPr>
        <sz val="11"/>
        <rFont val="Tahoma"/>
        <family val="2"/>
      </rPr>
      <t>(uzemljenje se spajanja na postojeći uzemljivač NN mreže tipskom križnom spojnicom).
• Nabavku i polaganje na dno rova PEHD cijev minimalnog promjera 50 mm (</t>
    </r>
    <r>
      <rPr>
        <i/>
        <sz val="11"/>
        <rFont val="Tahoma"/>
        <family val="2"/>
      </rPr>
      <t>otpornost na gnječenje treba iznositi minimalno 450 N sa deformacijom promjera do 5%</t>
    </r>
    <r>
      <rPr>
        <sz val="11"/>
        <rFont val="Tahoma"/>
        <family val="2"/>
      </rPr>
      <t>).
• Nabavku i polaganje trake upozorenja na visini 30 cm od položene cijevi.
Nakon polaganja plastične cijevi i trake uzemljenja rov sanirati pijeskom (20 cm) i šljunkom s nabijanjem, te armirano-betonskom zaštitom ("dekom") debljine 10cm, te u slojevima dovođenje u prvobitno stanje.
Ovom stavkom je obuhvaćen sav rad i materijal, utovar, istovar i prijevoz na deponiju do deset (10) km.
Obračun se vrši po metru izvedenog rova.</t>
    </r>
  </si>
  <si>
    <r>
      <t>Nabavka i isporuka kabela za napajanje signalizacijskih treptača 2x2,5mm</t>
    </r>
    <r>
      <rPr>
        <vertAlign val="superscript"/>
        <sz val="11"/>
        <color indexed="8"/>
        <rFont val="Tahoma"/>
        <family val="2"/>
      </rPr>
      <t xml:space="preserve">2 </t>
    </r>
    <r>
      <rPr>
        <sz val="11"/>
        <color indexed="8"/>
        <rFont val="Tahoma"/>
        <family val="2"/>
      </rPr>
      <t>(tip kabela prema specifikaciji proizvođača treptača).</t>
    </r>
  </si>
  <si>
    <r>
      <t>Nabavka i isporuka kabela NYY-J 3x6mm</t>
    </r>
    <r>
      <rPr>
        <vertAlign val="superscript"/>
        <sz val="11"/>
        <color indexed="8"/>
        <rFont val="Tahoma"/>
        <family val="2"/>
      </rPr>
      <t xml:space="preserve">2 </t>
    </r>
    <r>
      <rPr>
        <sz val="11"/>
        <color indexed="8"/>
        <rFont val="Tahoma"/>
        <family val="2"/>
      </rPr>
      <t>za napajanje elektro ormarića signalizacijske opreme.</t>
    </r>
  </si>
  <si>
    <t>REKAPITULACIJA - LOKACIJA 5</t>
  </si>
  <si>
    <t>LOKACIJA 6 - OD STRAŽA 69 DO 76</t>
  </si>
  <si>
    <t xml:space="preserve">Demontaža i uklanjanje  postojećih prometnih znakova i stupova prometnih znakova. Uklonjene prometne znakove potrebno je deponirati na lokaciju koja će se odrediti u dogovoru s predstavnikom investitora. Stavka obuhvaća sve potrebne radove za kompletno dovršenje stavke kao i prijevoz na mjesto deponiranja. Obračun po komadu demontiranog i uklonjenog prometnog znaka ili stupa. </t>
  </si>
  <si>
    <t>prometni znak</t>
  </si>
  <si>
    <r>
      <t xml:space="preserve">Postavljanje prometnog znaka A20 s retroreflektirajućom folijom koeficijenta retrorefleksije razreda RA2, debljine lima 2 mm, </t>
    </r>
    <r>
      <rPr>
        <sz val="11"/>
        <rFont val="Tahoma"/>
        <family val="2"/>
      </rPr>
      <t>40x40x40</t>
    </r>
    <r>
      <rPr>
        <sz val="11"/>
        <color indexed="8"/>
        <rFont val="Tahoma"/>
        <family val="2"/>
      </rPr>
      <t xml:space="preserve">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9.01.1.</t>
    </r>
  </si>
  <si>
    <r>
      <t>Postavljanje prometnog znaka C08 s retroreflektirajućom folijom koeficijenta retrorefleksije razreda RA2, debljine lima 2 mm</t>
    </r>
    <r>
      <rPr>
        <sz val="11"/>
        <rFont val="Tahoma"/>
        <family val="2"/>
      </rPr>
      <t>, 40x40</t>
    </r>
    <r>
      <rPr>
        <sz val="11"/>
        <color indexed="8"/>
        <rFont val="Tahoma"/>
        <family val="2"/>
      </rPr>
      <t xml:space="preserve">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9.01.3.</t>
    </r>
  </si>
  <si>
    <t>1.1.a.</t>
  </si>
  <si>
    <t>REKAPITULACIJA - LOKACIJA 6</t>
  </si>
  <si>
    <t>LOKACIJA 5</t>
  </si>
  <si>
    <t>LOKACIJA 6</t>
  </si>
  <si>
    <t>Privremena regulacija prometa, postavljanje prometnih znakova i signalizacije za vrijeme izvođenja radova.                                           
Stavka uključuje:
- Ishođenje suglasnosti za izvođenje radova na lokalnoj cesti L58047 od upravitelja ceste Županijske uprave za ceste Primorsko-goranske županije uključujući i izradu elaborata privremene regulacije prometa ukoliko je isti potreban za dobivanje suglasnosti. Stavka uključuje sve potrebne radnje i drugu dokumentaciju kako bi se ishodila suglasnost.
- Nabavu, dobavu i postavljanje prometnih znakova duž trase, na dionicama gdje se obavljaju radovi, te vršenje regulacije prometa za vrijeme izvođenja radova prema elaboratu privremene regulacije prometa odnosno prema uvjetima u ishođenoj suglasnosti.
- Premještanje znakova tijekom izvođenja radova. 
- Uklanjanje znakova po završetku radova.                                                      Obračun po kompletu.</t>
  </si>
  <si>
    <t>Postava potrebne privremene prometne signalizacije na pojedinoj lokaciji za vrijeme izvođenja radova i ostale potrebne radnje kako bi se signalizacija mogla postaviti, ukoliko nije predviđeno ovim troškovnikom, ne obračunava se posebno nego je uključena u jedinične cijene ostalih radova predviđenih ovim troškovnikom.
Privremena prometna signalizacija mora biti postavljena a privremena regulacija prometa izvedena u skladu sa mjerodavnim zakonskim propisima i uvjetima upravitelja ceste na kojoj se izvode radovi.</t>
  </si>
  <si>
    <t>LOKACIJA 7</t>
  </si>
  <si>
    <t>4.4.</t>
  </si>
  <si>
    <t>Iskop utora u kolniku koji obuhvaća:
• Strojno rezanje asfalta.
• Iskop utora dubine 7 cm i širine 2 cm.
Nakon polaganja kabela za napajanje utor sanirati i dovesti u prvobitno stanje zalijevanjem tekućom smolom.</t>
  </si>
  <si>
    <t>4.5.</t>
  </si>
  <si>
    <t>Strojno bušenje asfalta za ugradnju kućišta LED markera promjera 15 cm i dubine 7 cm. Jedinična cijena obuhvaća izradu, čišćenje i sušenje otvora prema uputi proizvođača, odvoz viška materijala te sav ostali rad, pribor i materijal potreban za potpuno dovršenje stavke.</t>
  </si>
  <si>
    <t>Nabavka i isporuka tipskog poliesterskog elektro ormarića, komplet sa zaštitnim elektro-uređajima i elektronikom za rad signalizacijske opreme - LED markera i dva kompleta treptača. Napajanje ormarića signalizacijske opreme putem javne rasvjete u noćnom režimu rada (za vrijeme rada JR), uz osiguranje rada signalizacijske opreme tijekom dana preko ugrađenog  akumulatorsko / baterijskog sustava. Kapacitet ugrađenih aku-baterija mora zadovoljiti autonomiju svakodnevnog rada od min.15h, trajnost baterija min.3 godine. Uz elektro ormarić se isporučuje prateća dokumentacija (min.jednopolna shema, specifikacija ugrađene opreme, atesti o ispitivanju). Montaža ormarića na stup nadzemne NN mreže s javnom rasvjetom pomoću odgovarajućih obujmica.</t>
  </si>
  <si>
    <t>Nabava i isporuka LED markera (K37), dvostranog bijelog, visokog intenziteta sjajnosti i jakosti svjetlosti, otpornog na fantomsku svjetlost, promjera 130 mm, visine 3 mm iznad površine kolnika, napajanja 24 VDC, 2W potrošnje, jakosti svjetlosti od 75 cd, mogućnost regulacije svjetlosti-podesiva sjajnost, međusobna povezanost svjetlosnih izvora za automatsku kompenzaciju količine svjetlosti u slučaju kvara pojedine LE diode, gornji dio kućišta je od nehrđajućeg čelika otporan na čišćenje snijega ralicom i na ogrebotine, donji dio kućišta je od aluminija, otporan je na slanu vodu, razine zaštite IP68.</t>
  </si>
  <si>
    <t>5.6.</t>
  </si>
  <si>
    <t>5.7.</t>
  </si>
  <si>
    <r>
      <t>Nabavka i isporuka kabela za napajanje LED markera 2x2,5mm</t>
    </r>
    <r>
      <rPr>
        <vertAlign val="superscript"/>
        <sz val="11"/>
        <color indexed="8"/>
        <rFont val="Tahoma"/>
        <family val="2"/>
      </rPr>
      <t xml:space="preserve">2 </t>
    </r>
    <r>
      <rPr>
        <sz val="11"/>
        <color indexed="8"/>
        <rFont val="Tahoma"/>
        <family val="2"/>
      </rPr>
      <t>(tip kabela prema specifikaciji proizvođača LED markera).</t>
    </r>
  </si>
  <si>
    <t>Naponsko i funkcionalno ispitivanje kompletnog sustava LED markera i treptača.</t>
  </si>
  <si>
    <t xml:space="preserve">Privremena regulacija prometa, postavljanje prometnih znakova i signalizacije za vrijeme izvođenja radova.                                           
Stavka uključuje:
- Ishođenje suglasnosti za izvođenje radova na županijskoj cesti Ž5021 od upravitelja ceste Županijske uprave za ceste Primorsko-goranske županije uključujući i izradu elaborata privremene regulacije prometa ukoliko je isti potreban za dobivanje suglasnosti. Stavka uključuje sve potrebne radnje i drugu dokumentaciju kako bi se ishodila suglasnost.
- Nabavu, dobavu i postavljanje prometnih znakova duž trase, na dionicama gdje se obavljaju radovi, te vršenje regulacije prometa za vrijeme izvođenja radova prema elaboratu privremene regulacije prometa odnosno prema uvjetima u ishođenoj suglasnosti.
- Premještanje znakova tijekom izvođenja radova. 
- Uklanjanje znakova po završetku radova.                                                      </t>
  </si>
  <si>
    <t>Ugradnja u asfalt dvostranih svjetlećih indikatora s LED diodama obuhvaća:
• Spajanje cijevi za napajanje LED indikatora.
• Ugradnju kučišta LED indikatora, komplet sa spajanjem i niveliranjem.
• Zalijevanje indikatora tekućom gumom.
• Kalibriranje kompletnog sustava LED indikatora za dnevno / noćni rad.</t>
  </si>
  <si>
    <t>6.3.</t>
  </si>
  <si>
    <t>Demontaža i uklanjanje  postojeće reklamne ploče dimenzija cca 1000x2000 mm uz prometnicu. Uklonjenu reklamnu ploču potrebno je deponirati na lokaciju koja će se odrediti u dogovoru s predstavnikom investitora. Stavka obuhvaća sve potrebne radove za kompletno dovršenje stavke kao i prijevoz na mjesto deponiranja. Stavka se izvodi u slučaju potrebe i po nalogu investitora. Obračun po komadu demontirane i uklonjene reklamne ploče.</t>
  </si>
  <si>
    <t>REKAPITULACIJA - LOKACIJA 7</t>
  </si>
  <si>
    <t>Dobava, doprema i ugradnja ravnog stupa promjera 75 mm, dužine 3500 mm, sa temeljnom pločom. Zaštićen vrućim cinčanjem. Stup se pričvršćuje za temelj pomoću prethodno ugrađenog metalnog okvira i sidrenih vijaka. Ugradnja vijaka i metalnog okvira obračunata je u posebnoj stavci kojom je obračunata izrada temelja. Na stupu  će se nalaziti znak B30 i iznad njega dvostruki treptač za naglašavanje znaka. Obračun po komadu stupa.</t>
  </si>
  <si>
    <t>Izrada temelja ravnog stupa od betona klase C 20/25 s iskopom u materijalu "A" kategorije i ugradnjom sidrenih vijaka i metalnog okvira za postavu stupa. Temelj se izvodi za potrebe postave stupa na kojem će se nalaziti znak B30 i iznad njega dvostruki treptač za naglašavanje znaka. Stavka obuhvaća iskop za temelje dimenzija 70 x 70 x 50 cm; dobavu, dopremu  ugradnju i njegu betona; dobavu dopremu i ugradnju metalnog okvira i sidrenih vijaka za postavu stupa; utovar viška materijala u prijevozno sredstvo i prijevoz do odlagališta, odnosno sav rad, opremu i materijal potreban za potpuno dovršenje stavke.  Obračun je po komadu izvedenih temelja.</t>
  </si>
  <si>
    <t>Postavljanje prometnog znaka B30 za ograničenje brzine na 30 km/h, s retroreflektirajućom folijom koeficijenta retrorefleksije razreda RA2, debljine lima 2 mm, Ø 60 cm. Prometni znakovi postavljaju se prema prometnom elaboratu, a u skladu s važećim zakonskim i podzakonskim aktima iz područja cestovnog prometa te hrvatskim normama.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</t>
  </si>
  <si>
    <t>Postavljanje solarnih led treptača iznad prometnog znaka B30, 2 x Led treptač, ø 210 žuti, ormarić 400 x 400 x 210 mm, automatika treptača, baterija 45Ah/12V, regulator napona solarnog napajanja 12V/24RL10A i solarni kolektor SL20-20W sa nosačem za stup promjera 75 mm. U cijeni je uključena dobava i montaža, spajanje treptača, baterije i solarnog modula kako bi sustav ispravno radio, puštanje opreme u rad, svi prijevozi, prijenosi i skladištenje, sav rad i materijal, te pričvrsni elementi i pribor za ugradnju po uvjetima iz projekta. Obračun je po komadu montiranog dvostrukog treptača sa ostalom opremom.</t>
  </si>
  <si>
    <t>Privremena regulacija prometa, postavljanje prometnih znakova i signalizacije za vrijeme izvođenja radova.                                           
Stavka uključuje:
- Ishođenje suglasnosti za izvođenje radova na lokalnoj cesti L58046 od upravitelja ceste Županijske uprave za ceste Primorsko-goranske županije uključujući i izradu elaborata privremene regulacije prometa ukoliko je isti potreban za dobivanje suglasnosti. Stavka uključuje sve potrebne radnje i drugu dokumentaciju kako bi se ishodila suglasnost.
- Nabavu, dobavu i postavljanje prometnih znakova duž trase, na dionicama gdje se obavljaju radovi, te vršenje regulacije prometa za vrijeme izvođenja radova prema elaboratu privremene regulacije prometa odnosno prema uvjetima u ishođenoj suglasnosti.
- Premještanje znakova tijekom izvođenja radova. 
- Uklanjanje znakova po završetku radova.                                                      Obračun po kompletu.</t>
  </si>
  <si>
    <t>LOKACIJA 7 - OD PETRCI 7 DO 23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</si>
</sst>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\ #0.00"/>
    <numFmt numFmtId="165" formatCode="#,##0.00\ _k_n"/>
    <numFmt numFmtId="166" formatCode="[$-41A]d\.\ mmmm\ yyyy\."/>
    <numFmt numFmtId="167" formatCode="#,##0.00\ &quot;kn&quot;"/>
    <numFmt numFmtId="168" formatCode="0.000"/>
    <numFmt numFmtId="169" formatCode="0.0000"/>
    <numFmt numFmtId="17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vertAlign val="superscript"/>
      <sz val="11"/>
      <color indexed="8"/>
      <name val="Tahoma"/>
      <family val="2"/>
    </font>
    <font>
      <i/>
      <sz val="11"/>
      <color indexed="8"/>
      <name val="Tahoma"/>
      <family val="2"/>
    </font>
    <font>
      <vertAlign val="superscript"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0"/>
      <color indexed="16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9"/>
      <name val="Tahom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2"/>
      <color indexed="8"/>
      <name val="Tahoma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0"/>
      <color rgb="FF8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rgb="FFFFFFFF"/>
      <name val="Tahoma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FFFFFF"/>
      <name val="Tahoma"/>
      <family val="2"/>
    </font>
    <font>
      <i/>
      <u val="single"/>
      <sz val="11"/>
      <color theme="1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Calibri"/>
      <family val="2"/>
    </font>
    <font>
      <b/>
      <i/>
      <u val="single"/>
      <sz val="12"/>
      <color rgb="FF000000"/>
      <name val="Tahoma"/>
      <family val="2"/>
    </font>
    <font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4" fillId="0" borderId="0">
      <alignment horizontal="right" vertical="top"/>
      <protection/>
    </xf>
    <xf numFmtId="0" fontId="54" fillId="0" borderId="0">
      <alignment horizontal="center" vertical="top"/>
      <protection/>
    </xf>
    <xf numFmtId="0" fontId="54" fillId="0" borderId="0">
      <alignment horizontal="left" vertical="top"/>
      <protection/>
    </xf>
    <xf numFmtId="0" fontId="54" fillId="0" borderId="0">
      <alignment horizontal="right" vertical="top"/>
      <protection/>
    </xf>
    <xf numFmtId="0" fontId="54" fillId="0" borderId="0">
      <alignment horizontal="center" vertical="top"/>
      <protection/>
    </xf>
    <xf numFmtId="0" fontId="54" fillId="0" borderId="0">
      <alignment horizontal="right" vertical="top"/>
      <protection/>
    </xf>
    <xf numFmtId="0" fontId="54" fillId="0" borderId="0">
      <alignment horizontal="left" vertical="top"/>
      <protection/>
    </xf>
    <xf numFmtId="0" fontId="54" fillId="0" borderId="0">
      <alignment horizontal="center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left" vertical="center"/>
      <protection/>
    </xf>
    <xf numFmtId="0" fontId="55" fillId="0" borderId="0">
      <alignment horizontal="left" vertical="top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5" fillId="0" borderId="0">
      <alignment horizontal="right" vertical="center"/>
      <protection/>
    </xf>
    <xf numFmtId="0" fontId="55" fillId="0" borderId="0">
      <alignment horizontal="left" vertical="top"/>
      <protection/>
    </xf>
    <xf numFmtId="0" fontId="55" fillId="0" borderId="0">
      <alignment horizontal="center" vertical="top"/>
      <protection/>
    </xf>
    <xf numFmtId="0" fontId="56" fillId="32" borderId="0">
      <alignment horizontal="center" vertical="center"/>
      <protection/>
    </xf>
    <xf numFmtId="0" fontId="56" fillId="32" borderId="0">
      <alignment horizontal="center" vertical="center"/>
      <protection/>
    </xf>
    <xf numFmtId="0" fontId="55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54" fillId="0" borderId="0">
      <alignment horizontal="right" vertical="top"/>
      <protection/>
    </xf>
    <xf numFmtId="0" fontId="54" fillId="0" borderId="0">
      <alignment horizontal="center" vertical="top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74" applyFont="1" applyFill="1" applyBorder="1" applyAlignment="1" applyProtection="1" quotePrefix="1">
      <alignment horizontal="center" vertical="center" wrapText="1"/>
      <protection/>
    </xf>
    <xf numFmtId="4" fontId="2" fillId="0" borderId="10" xfId="74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6" fillId="0" borderId="11" xfId="74" applyFill="1" applyBorder="1" applyAlignment="1" applyProtection="1" quotePrefix="1">
      <alignment horizontal="center" vertical="center" wrapText="1"/>
      <protection/>
    </xf>
    <xf numFmtId="0" fontId="61" fillId="0" borderId="11" xfId="77" applyFont="1" applyFill="1" applyBorder="1" applyAlignment="1" applyProtection="1" quotePrefix="1">
      <alignment horizontal="center" vertical="center" wrapText="1"/>
      <protection/>
    </xf>
    <xf numFmtId="0" fontId="62" fillId="0" borderId="0" xfId="58" applyFont="1" applyFill="1" applyAlignment="1" applyProtection="1" quotePrefix="1">
      <alignment horizontal="center" vertical="top" wrapText="1"/>
      <protection/>
    </xf>
    <xf numFmtId="0" fontId="62" fillId="0" borderId="0" xfId="59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center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0" fontId="63" fillId="0" borderId="11" xfId="74" applyFont="1" applyFill="1" applyBorder="1" applyAlignment="1" applyProtection="1" quotePrefix="1">
      <alignment horizontal="center" vertical="center" wrapText="1"/>
      <protection/>
    </xf>
    <xf numFmtId="0" fontId="62" fillId="0" borderId="11" xfId="63" applyFont="1" applyFill="1" applyBorder="1" applyAlignment="1" applyProtection="1" quotePrefix="1">
      <alignment horizontal="left" vertical="top" wrapText="1"/>
      <protection/>
    </xf>
    <xf numFmtId="0" fontId="62" fillId="0" borderId="11" xfId="60" applyNumberFormat="1" applyFont="1" applyFill="1" applyBorder="1" applyAlignment="1" applyProtection="1">
      <alignment horizontal="right" vertical="top" wrapText="1"/>
      <protection/>
    </xf>
    <xf numFmtId="2" fontId="62" fillId="0" borderId="11" xfId="60" applyNumberFormat="1" applyFont="1" applyFill="1" applyBorder="1" applyAlignment="1" applyProtection="1">
      <alignment horizontal="center" vertical="top" wrapText="1"/>
      <protection/>
    </xf>
    <xf numFmtId="4" fontId="62" fillId="0" borderId="11" xfId="62" applyNumberFormat="1" applyFont="1" applyFill="1" applyBorder="1" applyAlignment="1" applyProtection="1">
      <alignment horizontal="right" vertical="top" wrapText="1"/>
      <protection/>
    </xf>
    <xf numFmtId="0" fontId="62" fillId="0" borderId="0" xfId="63" applyFont="1" applyFill="1" applyBorder="1" applyAlignment="1" applyProtection="1" quotePrefix="1">
      <alignment horizontal="left" vertical="top" wrapText="1"/>
      <protection/>
    </xf>
    <xf numFmtId="0" fontId="62" fillId="0" borderId="0" xfId="60" applyNumberFormat="1" applyFont="1" applyFill="1" applyBorder="1" applyAlignment="1" applyProtection="1">
      <alignment horizontal="right" vertical="top" wrapText="1"/>
      <protection/>
    </xf>
    <xf numFmtId="2" fontId="62" fillId="0" borderId="0" xfId="60" applyNumberFormat="1" applyFont="1" applyFill="1" applyBorder="1" applyAlignment="1" applyProtection="1">
      <alignment horizontal="center" vertical="top" wrapText="1"/>
      <protection/>
    </xf>
    <xf numFmtId="4" fontId="62" fillId="0" borderId="0" xfId="62" applyNumberFormat="1" applyFont="1" applyFill="1" applyBorder="1" applyAlignment="1" applyProtection="1">
      <alignment horizontal="right" vertical="top" wrapText="1"/>
      <protection/>
    </xf>
    <xf numFmtId="0" fontId="62" fillId="0" borderId="12" xfId="58" applyFont="1" applyFill="1" applyBorder="1" applyAlignment="1" applyProtection="1" quotePrefix="1">
      <alignment horizontal="center" vertical="top" wrapText="1"/>
      <protection/>
    </xf>
    <xf numFmtId="0" fontId="62" fillId="0" borderId="12" xfId="59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wrapText="1"/>
      <protection/>
    </xf>
    <xf numFmtId="2" fontId="0" fillId="0" borderId="12" xfId="0" applyNumberFormat="1" applyFont="1" applyFill="1" applyBorder="1" applyAlignment="1" applyProtection="1">
      <alignment horizontal="center" wrapText="1"/>
      <protection/>
    </xf>
    <xf numFmtId="4" fontId="0" fillId="0" borderId="12" xfId="0" applyNumberFormat="1" applyFont="1" applyFill="1" applyBorder="1" applyAlignment="1" applyProtection="1">
      <alignment wrapText="1"/>
      <protection/>
    </xf>
    <xf numFmtId="0" fontId="34" fillId="0" borderId="0" xfId="0" applyFont="1" applyFill="1" applyAlignment="1" applyProtection="1">
      <alignment wrapText="1"/>
      <protection/>
    </xf>
    <xf numFmtId="0" fontId="62" fillId="0" borderId="12" xfId="59" applyFont="1" applyFill="1" applyBorder="1" applyAlignment="1" applyProtection="1" quotePrefix="1">
      <alignment horizontal="left" vertical="top" wrapText="1"/>
      <protection/>
    </xf>
    <xf numFmtId="0" fontId="64" fillId="0" borderId="12" xfId="0" applyFont="1" applyFill="1" applyBorder="1" applyAlignment="1" applyProtection="1">
      <alignment wrapText="1"/>
      <protection/>
    </xf>
    <xf numFmtId="2" fontId="64" fillId="0" borderId="12" xfId="0" applyNumberFormat="1" applyFont="1" applyFill="1" applyBorder="1" applyAlignment="1" applyProtection="1">
      <alignment horizontal="center" wrapText="1"/>
      <protection/>
    </xf>
    <xf numFmtId="0" fontId="62" fillId="0" borderId="0" xfId="58" applyFont="1" applyFill="1" applyBorder="1" applyAlignment="1" applyProtection="1" quotePrefix="1">
      <alignment horizontal="center" vertical="top" wrapText="1"/>
      <protection/>
    </xf>
    <xf numFmtId="0" fontId="62" fillId="0" borderId="11" xfId="58" applyFont="1" applyFill="1" applyBorder="1" applyAlignment="1" applyProtection="1" quotePrefix="1">
      <alignment horizontal="center" vertical="top" wrapText="1"/>
      <protection/>
    </xf>
    <xf numFmtId="0" fontId="62" fillId="0" borderId="11" xfId="68" applyFont="1" applyFill="1" applyBorder="1" applyAlignment="1" applyProtection="1" quotePrefix="1">
      <alignment horizontal="center" vertical="center" wrapText="1"/>
      <protection/>
    </xf>
    <xf numFmtId="43" fontId="61" fillId="0" borderId="11" xfId="86" applyFont="1" applyFill="1" applyBorder="1" applyAlignment="1" applyProtection="1">
      <alignment horizontal="right" vertical="center" wrapText="1"/>
      <protection/>
    </xf>
    <xf numFmtId="0" fontId="62" fillId="0" borderId="0" xfId="59" applyFont="1" applyFill="1" applyAlignment="1" applyProtection="1" quotePrefix="1">
      <alignment horizontal="left" vertical="top" wrapText="1"/>
      <protection/>
    </xf>
    <xf numFmtId="0" fontId="62" fillId="0" borderId="0" xfId="78" applyFont="1" applyFill="1" applyAlignment="1" applyProtection="1">
      <alignment horizontal="right" vertical="top" wrapText="1"/>
      <protection/>
    </xf>
    <xf numFmtId="2" fontId="62" fillId="0" borderId="0" xfId="79" applyNumberFormat="1" applyFont="1" applyFill="1" applyAlignment="1" applyProtection="1" quotePrefix="1">
      <alignment horizontal="center" vertical="top" wrapText="1"/>
      <protection/>
    </xf>
    <xf numFmtId="4" fontId="62" fillId="0" borderId="0" xfId="57" applyNumberFormat="1" applyFont="1" applyFill="1" applyAlignment="1" applyProtection="1">
      <alignment horizontal="right" vertical="top" wrapText="1"/>
      <protection/>
    </xf>
    <xf numFmtId="0" fontId="62" fillId="0" borderId="11" xfId="61" applyFont="1" applyFill="1" applyBorder="1" applyAlignment="1" applyProtection="1" quotePrefix="1">
      <alignment horizontal="center" vertical="top" wrapText="1"/>
      <protection/>
    </xf>
    <xf numFmtId="2" fontId="62" fillId="0" borderId="11" xfId="61" applyNumberFormat="1" applyFont="1" applyFill="1" applyBorder="1" applyAlignment="1" applyProtection="1" quotePrefix="1">
      <alignment horizontal="center" vertical="top" wrapText="1"/>
      <protection/>
    </xf>
    <xf numFmtId="0" fontId="4" fillId="0" borderId="0" xfId="58" applyFont="1" applyFill="1" applyAlignment="1" applyProtection="1" quotePrefix="1">
      <alignment horizontal="center" vertical="top" wrapText="1"/>
      <protection/>
    </xf>
    <xf numFmtId="0" fontId="4" fillId="0" borderId="0" xfId="59" applyFont="1" applyFill="1" applyAlignment="1" applyProtection="1" quotePrefix="1">
      <alignment horizontal="left" vertical="top" wrapText="1"/>
      <protection/>
    </xf>
    <xf numFmtId="0" fontId="4" fillId="0" borderId="0" xfId="79" applyFont="1" applyFill="1" applyAlignment="1" applyProtection="1" quotePrefix="1">
      <alignment horizontal="center" vertical="top" wrapText="1"/>
      <protection/>
    </xf>
    <xf numFmtId="0" fontId="4" fillId="0" borderId="0" xfId="79" applyFont="1" applyFill="1" applyAlignment="1" applyProtection="1" quotePrefix="1">
      <alignment horizontal="right" vertical="top" wrapText="1"/>
      <protection/>
    </xf>
    <xf numFmtId="4" fontId="4" fillId="0" borderId="0" xfId="57" applyNumberFormat="1" applyFont="1" applyFill="1" applyAlignment="1" applyProtection="1">
      <alignment horizontal="right" vertical="top" wrapText="1"/>
      <protection/>
    </xf>
    <xf numFmtId="0" fontId="62" fillId="0" borderId="0" xfId="79" applyFont="1" applyFill="1" applyAlignment="1" applyProtection="1" quotePrefix="1">
      <alignment horizontal="center" vertical="top" wrapText="1"/>
      <protection/>
    </xf>
    <xf numFmtId="0" fontId="62" fillId="0" borderId="11" xfId="61" applyFont="1" applyFill="1" applyBorder="1" applyAlignment="1" applyProtection="1">
      <alignment horizontal="center" vertical="top" wrapText="1"/>
      <protection/>
    </xf>
    <xf numFmtId="2" fontId="62" fillId="0" borderId="11" xfId="61" applyNumberFormat="1" applyFont="1" applyFill="1" applyBorder="1" applyAlignment="1" applyProtection="1">
      <alignment horizontal="center" vertical="top" wrapText="1"/>
      <protection/>
    </xf>
    <xf numFmtId="0" fontId="62" fillId="0" borderId="12" xfId="61" applyFont="1" applyFill="1" applyBorder="1" applyAlignment="1" applyProtection="1">
      <alignment horizontal="center" vertical="top" wrapText="1"/>
      <protection/>
    </xf>
    <xf numFmtId="2" fontId="62" fillId="0" borderId="12" xfId="61" applyNumberFormat="1" applyFont="1" applyFill="1" applyBorder="1" applyAlignment="1" applyProtection="1">
      <alignment horizontal="center" vertical="top" wrapText="1"/>
      <protection/>
    </xf>
    <xf numFmtId="4" fontId="62" fillId="0" borderId="12" xfId="62" applyNumberFormat="1" applyFont="1" applyFill="1" applyBorder="1" applyAlignment="1" applyProtection="1">
      <alignment horizontal="right" vertical="top" wrapText="1"/>
      <protection/>
    </xf>
    <xf numFmtId="0" fontId="61" fillId="0" borderId="13" xfId="77" applyFont="1" applyFill="1" applyBorder="1" applyAlignment="1" applyProtection="1" quotePrefix="1">
      <alignment horizontal="center" vertical="center" wrapText="1"/>
      <protection/>
    </xf>
    <xf numFmtId="0" fontId="65" fillId="0" borderId="11" xfId="0" applyFont="1" applyFill="1" applyBorder="1" applyAlignment="1" applyProtection="1">
      <alignment wrapText="1"/>
      <protection/>
    </xf>
    <xf numFmtId="0" fontId="62" fillId="0" borderId="11" xfId="64" applyFont="1" applyFill="1" applyBorder="1" applyAlignment="1" applyProtection="1" quotePrefix="1">
      <alignment horizontal="center" vertical="top" wrapText="1"/>
      <protection/>
    </xf>
    <xf numFmtId="0" fontId="62" fillId="0" borderId="12" xfId="64" applyFont="1" applyFill="1" applyBorder="1" applyAlignment="1" applyProtection="1" quotePrefix="1">
      <alignment horizontal="center" vertical="top" wrapText="1"/>
      <protection/>
    </xf>
    <xf numFmtId="0" fontId="62" fillId="0" borderId="12" xfId="61" applyFont="1" applyFill="1" applyBorder="1" applyAlignment="1" applyProtection="1" quotePrefix="1">
      <alignment horizontal="center" vertical="top" wrapText="1"/>
      <protection/>
    </xf>
    <xf numFmtId="2" fontId="62" fillId="0" borderId="12" xfId="61" applyNumberFormat="1" applyFont="1" applyFill="1" applyBorder="1" applyAlignment="1" applyProtection="1" quotePrefix="1">
      <alignment horizontal="center"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62" fillId="0" borderId="0" xfId="79" applyFont="1" applyFill="1" applyAlignment="1" applyProtection="1" quotePrefix="1">
      <alignment horizontal="right" vertical="top" wrapText="1"/>
      <protection/>
    </xf>
    <xf numFmtId="4" fontId="61" fillId="0" borderId="11" xfId="65" applyNumberFormat="1" applyFont="1" applyFill="1" applyBorder="1" applyAlignment="1" applyProtection="1">
      <alignment horizontal="right" vertical="center" wrapText="1"/>
      <protection/>
    </xf>
    <xf numFmtId="0" fontId="4" fillId="0" borderId="0" xfId="78" applyFont="1" applyFill="1" applyAlignment="1" applyProtection="1">
      <alignment horizontal="right" vertical="top" wrapText="1"/>
      <protection/>
    </xf>
    <xf numFmtId="0" fontId="4" fillId="0" borderId="11" xfId="63" applyFont="1" applyFill="1" applyBorder="1" applyAlignment="1" applyProtection="1" quotePrefix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 vertical="top" wrapText="1"/>
      <protection/>
    </xf>
    <xf numFmtId="2" fontId="4" fillId="0" borderId="11" xfId="61" applyNumberFormat="1" applyFont="1" applyFill="1" applyBorder="1" applyAlignment="1" applyProtection="1" quotePrefix="1">
      <alignment horizontal="center" vertical="top" wrapText="1"/>
      <protection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65" fillId="0" borderId="12" xfId="0" applyFont="1" applyFill="1" applyBorder="1" applyAlignment="1" applyProtection="1">
      <alignment vertical="top" wrapText="1"/>
      <protection/>
    </xf>
    <xf numFmtId="2" fontId="4" fillId="0" borderId="0" xfId="79" applyNumberFormat="1" applyFont="1" applyFill="1" applyAlignment="1" applyProtection="1" quotePrefix="1">
      <alignment horizontal="center" vertical="top" wrapText="1"/>
      <protection/>
    </xf>
    <xf numFmtId="0" fontId="62" fillId="0" borderId="0" xfId="68" applyFont="1" applyFill="1" applyBorder="1" applyAlignment="1" applyProtection="1" quotePrefix="1">
      <alignment horizontal="center" vertical="center" wrapText="1"/>
      <protection/>
    </xf>
    <xf numFmtId="0" fontId="61" fillId="0" borderId="0" xfId="66" applyFont="1" applyFill="1" applyBorder="1" applyAlignment="1" applyProtection="1" quotePrefix="1">
      <alignment horizontal="left" vertical="center" wrapText="1"/>
      <protection/>
    </xf>
    <xf numFmtId="4" fontId="61" fillId="0" borderId="0" xfId="65" applyNumberFormat="1" applyFont="1" applyFill="1" applyBorder="1" applyAlignment="1" applyProtection="1">
      <alignment horizontal="right" vertical="center" wrapText="1"/>
      <protection/>
    </xf>
    <xf numFmtId="0" fontId="62" fillId="0" borderId="11" xfId="69" applyFont="1" applyFill="1" applyBorder="1" applyAlignment="1" applyProtection="1" quotePrefix="1">
      <alignment horizontal="center" vertical="center" wrapText="1"/>
      <protection/>
    </xf>
    <xf numFmtId="4" fontId="62" fillId="0" borderId="11" xfId="60" applyNumberFormat="1" applyFont="1" applyFill="1" applyBorder="1" applyAlignment="1" applyProtection="1">
      <alignment horizontal="right" vertical="top" wrapText="1"/>
      <protection/>
    </xf>
    <xf numFmtId="4" fontId="61" fillId="0" borderId="11" xfId="71" applyNumberFormat="1" applyFont="1" applyFill="1" applyBorder="1" applyAlignment="1" applyProtection="1">
      <alignment horizontal="right" vertical="center" wrapText="1"/>
      <protection/>
    </xf>
    <xf numFmtId="0" fontId="54" fillId="0" borderId="0" xfId="68" applyFill="1" applyBorder="1" applyAlignment="1" applyProtection="1" quotePrefix="1">
      <alignment horizontal="center" vertical="center" wrapText="1"/>
      <protection/>
    </xf>
    <xf numFmtId="0" fontId="55" fillId="0" borderId="0" xfId="70" applyFill="1" applyBorder="1" applyAlignment="1" applyProtection="1" quotePrefix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4" fontId="55" fillId="0" borderId="0" xfId="71" applyNumberForma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65" fillId="0" borderId="13" xfId="0" applyFont="1" applyFill="1" applyBorder="1" applyAlignment="1" applyProtection="1">
      <alignment horizontal="center" vertical="top"/>
      <protection/>
    </xf>
    <xf numFmtId="0" fontId="65" fillId="0" borderId="13" xfId="0" applyFont="1" applyFill="1" applyBorder="1" applyAlignment="1" applyProtection="1">
      <alignment horizontal="left" vertical="top" wrapText="1"/>
      <protection/>
    </xf>
    <xf numFmtId="0" fontId="65" fillId="0" borderId="13" xfId="0" applyFont="1" applyFill="1" applyBorder="1" applyAlignment="1" applyProtection="1">
      <alignment horizontal="center"/>
      <protection/>
    </xf>
    <xf numFmtId="4" fontId="65" fillId="0" borderId="13" xfId="0" applyNumberFormat="1" applyFont="1" applyFill="1" applyBorder="1" applyAlignment="1" applyProtection="1">
      <alignment horizontal="center"/>
      <protection/>
    </xf>
    <xf numFmtId="4" fontId="65" fillId="0" borderId="11" xfId="0" applyNumberFormat="1" applyFont="1" applyBorder="1" applyAlignment="1" applyProtection="1">
      <alignment horizontal="right"/>
      <protection/>
    </xf>
    <xf numFmtId="0" fontId="65" fillId="0" borderId="13" xfId="0" applyFont="1" applyFill="1" applyBorder="1" applyAlignment="1" applyProtection="1">
      <alignment vertical="top" wrapText="1"/>
      <protection/>
    </xf>
    <xf numFmtId="0" fontId="62" fillId="0" borderId="13" xfId="59" applyFont="1" applyFill="1" applyBorder="1" applyAlignment="1" applyProtection="1">
      <alignment horizontal="left" vertical="top" wrapText="1"/>
      <protection/>
    </xf>
    <xf numFmtId="0" fontId="65" fillId="0" borderId="13" xfId="0" applyFont="1" applyBorder="1" applyAlignment="1" applyProtection="1">
      <alignment horizontal="center" vertical="top"/>
      <protection/>
    </xf>
    <xf numFmtId="0" fontId="62" fillId="0" borderId="13" xfId="63" applyFont="1" applyFill="1" applyBorder="1" applyAlignment="1" applyProtection="1" quotePrefix="1">
      <alignment horizontal="left" vertical="top" wrapText="1"/>
      <protection/>
    </xf>
    <xf numFmtId="4" fontId="65" fillId="0" borderId="13" xfId="0" applyNumberFormat="1" applyFont="1" applyBorder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center" vertical="top"/>
      <protection/>
    </xf>
    <xf numFmtId="0" fontId="66" fillId="0" borderId="0" xfId="0" applyFont="1" applyFill="1" applyBorder="1" applyAlignment="1" applyProtection="1">
      <alignment vertical="top" wrapText="1"/>
      <protection/>
    </xf>
    <xf numFmtId="0" fontId="66" fillId="0" borderId="0" xfId="0" applyFont="1" applyFill="1" applyBorder="1" applyAlignment="1" applyProtection="1">
      <alignment horizontal="center"/>
      <protection/>
    </xf>
    <xf numFmtId="4" fontId="66" fillId="0" borderId="0" xfId="0" applyNumberFormat="1" applyFont="1" applyFill="1" applyBorder="1" applyAlignment="1" applyProtection="1">
      <alignment horizontal="center"/>
      <protection/>
    </xf>
    <xf numFmtId="4" fontId="66" fillId="0" borderId="0" xfId="0" applyNumberFormat="1" applyFont="1" applyBorder="1" applyAlignment="1" applyProtection="1">
      <alignment horizontal="right"/>
      <protection/>
    </xf>
    <xf numFmtId="0" fontId="65" fillId="0" borderId="13" xfId="0" applyFont="1" applyBorder="1" applyAlignment="1" applyProtection="1">
      <alignment horizontal="center"/>
      <protection/>
    </xf>
    <xf numFmtId="4" fontId="65" fillId="0" borderId="13" xfId="0" applyNumberFormat="1" applyFont="1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 vertical="top" wrapText="1"/>
      <protection/>
    </xf>
    <xf numFmtId="0" fontId="65" fillId="0" borderId="12" xfId="0" applyFont="1" applyBorder="1" applyAlignment="1" applyProtection="1">
      <alignment horizontal="center" vertical="top"/>
      <protection/>
    </xf>
    <xf numFmtId="0" fontId="65" fillId="0" borderId="12" xfId="0" applyFont="1" applyBorder="1" applyAlignment="1" applyProtection="1">
      <alignment vertical="top" wrapText="1"/>
      <protection/>
    </xf>
    <xf numFmtId="0" fontId="65" fillId="0" borderId="12" xfId="0" applyFont="1" applyBorder="1" applyAlignment="1" applyProtection="1">
      <alignment/>
      <protection/>
    </xf>
    <xf numFmtId="4" fontId="65" fillId="0" borderId="12" xfId="0" applyNumberFormat="1" applyFont="1" applyFill="1" applyBorder="1" applyAlignment="1" applyProtection="1">
      <alignment horizontal="center"/>
      <protection/>
    </xf>
    <xf numFmtId="4" fontId="65" fillId="0" borderId="12" xfId="0" applyNumberFormat="1" applyFont="1" applyFill="1" applyBorder="1" applyAlignment="1" applyProtection="1">
      <alignment horizontal="right"/>
      <protection/>
    </xf>
    <xf numFmtId="0" fontId="65" fillId="0" borderId="11" xfId="0" applyFont="1" applyBorder="1" applyAlignment="1" applyProtection="1">
      <alignment horizontal="center" vertical="top"/>
      <protection/>
    </xf>
    <xf numFmtId="0" fontId="65" fillId="0" borderId="11" xfId="0" applyFont="1" applyBorder="1" applyAlignment="1" applyProtection="1">
      <alignment vertical="top" wrapText="1"/>
      <protection/>
    </xf>
    <xf numFmtId="0" fontId="65" fillId="0" borderId="11" xfId="0" applyFont="1" applyBorder="1" applyAlignment="1" applyProtection="1">
      <alignment horizontal="center"/>
      <protection/>
    </xf>
    <xf numFmtId="4" fontId="65" fillId="0" borderId="11" xfId="0" applyNumberFormat="1" applyFont="1" applyFill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2" fillId="0" borderId="13" xfId="68" applyFont="1" applyFill="1" applyBorder="1" applyAlignment="1" applyProtection="1" quotePrefix="1">
      <alignment horizontal="center" vertical="center" wrapText="1"/>
      <protection/>
    </xf>
    <xf numFmtId="4" fontId="61" fillId="0" borderId="13" xfId="65" applyNumberFormat="1" applyFont="1" applyFill="1" applyBorder="1" applyAlignment="1" applyProtection="1">
      <alignment horizontal="right" vertical="center" wrapText="1"/>
      <protection/>
    </xf>
    <xf numFmtId="0" fontId="65" fillId="0" borderId="11" xfId="0" applyFont="1" applyFill="1" applyBorder="1" applyAlignment="1" applyProtection="1">
      <alignment vertical="top" wrapText="1"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1" fillId="0" borderId="0" xfId="77" applyFont="1" applyFill="1" applyBorder="1" applyAlignment="1" applyProtection="1" quotePrefix="1">
      <alignment horizontal="center" vertical="center" wrapText="1"/>
      <protection/>
    </xf>
    <xf numFmtId="0" fontId="9" fillId="0" borderId="0" xfId="76" applyFont="1" applyFill="1" applyBorder="1" applyAlignment="1" applyProtection="1" quotePrefix="1">
      <alignment horizontal="left" vertical="center" wrapText="1"/>
      <protection/>
    </xf>
    <xf numFmtId="0" fontId="34" fillId="0" borderId="0" xfId="0" applyFont="1" applyFill="1" applyBorder="1" applyAlignment="1" applyProtection="1">
      <alignment wrapText="1"/>
      <protection/>
    </xf>
    <xf numFmtId="0" fontId="66" fillId="0" borderId="13" xfId="0" applyFont="1" applyFill="1" applyBorder="1" applyAlignment="1" applyProtection="1">
      <alignment horizontal="center" vertical="top"/>
      <protection/>
    </xf>
    <xf numFmtId="0" fontId="62" fillId="0" borderId="13" xfId="76" applyFont="1" applyFill="1" applyBorder="1" applyAlignment="1" applyProtection="1" quotePrefix="1">
      <alignment horizontal="left" vertical="center" wrapText="1"/>
      <protection/>
    </xf>
    <xf numFmtId="0" fontId="65" fillId="0" borderId="13" xfId="0" applyFont="1" applyFill="1" applyBorder="1" applyAlignment="1" applyProtection="1">
      <alignment wrapText="1"/>
      <protection/>
    </xf>
    <xf numFmtId="4" fontId="65" fillId="0" borderId="13" xfId="0" applyNumberFormat="1" applyFont="1" applyFill="1" applyBorder="1" applyAlignment="1" applyProtection="1">
      <alignment wrapText="1"/>
      <protection/>
    </xf>
    <xf numFmtId="0" fontId="61" fillId="0" borderId="13" xfId="76" applyFont="1" applyFill="1" applyBorder="1" applyAlignment="1" applyProtection="1" quotePrefix="1">
      <alignment horizontal="left" vertical="center" wrapText="1"/>
      <protection/>
    </xf>
    <xf numFmtId="4" fontId="61" fillId="0" borderId="13" xfId="60" applyNumberFormat="1" applyFont="1" applyFill="1" applyBorder="1" applyAlignment="1" applyProtection="1">
      <alignment horizontal="right" vertical="top" wrapText="1"/>
      <protection/>
    </xf>
    <xf numFmtId="4" fontId="61" fillId="0" borderId="13" xfId="71" applyNumberFormat="1" applyFont="1" applyFill="1" applyBorder="1" applyAlignment="1" applyProtection="1">
      <alignment horizontal="right" vertical="center" wrapText="1"/>
      <protection/>
    </xf>
    <xf numFmtId="4" fontId="67" fillId="0" borderId="13" xfId="0" applyNumberFormat="1" applyFont="1" applyBorder="1" applyAlignment="1" applyProtection="1">
      <alignment horizontal="right"/>
      <protection/>
    </xf>
    <xf numFmtId="0" fontId="65" fillId="0" borderId="0" xfId="0" applyFont="1" applyFill="1" applyAlignment="1" applyProtection="1">
      <alignment wrapText="1"/>
      <protection/>
    </xf>
    <xf numFmtId="4" fontId="65" fillId="0" borderId="0" xfId="0" applyNumberFormat="1" applyFont="1" applyFill="1" applyAlignment="1" applyProtection="1">
      <alignment wrapText="1"/>
      <protection/>
    </xf>
    <xf numFmtId="0" fontId="66" fillId="0" borderId="0" xfId="0" applyFont="1" applyFill="1" applyAlignment="1" applyProtection="1">
      <alignment wrapText="1"/>
      <protection/>
    </xf>
    <xf numFmtId="4" fontId="66" fillId="0" borderId="0" xfId="0" applyNumberFormat="1" applyFont="1" applyFill="1" applyAlignment="1" applyProtection="1">
      <alignment wrapText="1"/>
      <protection/>
    </xf>
    <xf numFmtId="0" fontId="68" fillId="0" borderId="0" xfId="0" applyFont="1" applyFill="1" applyAlignment="1" applyProtection="1">
      <alignment wrapText="1"/>
      <protection/>
    </xf>
    <xf numFmtId="4" fontId="68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4" fontId="62" fillId="0" borderId="11" xfId="62" applyNumberFormat="1" applyFont="1" applyFill="1" applyBorder="1" applyAlignment="1" applyProtection="1">
      <alignment horizontal="right" vertical="top" wrapText="1"/>
      <protection locked="0"/>
    </xf>
    <xf numFmtId="4" fontId="4" fillId="0" borderId="11" xfId="62" applyNumberFormat="1" applyFont="1" applyFill="1" applyBorder="1" applyAlignment="1" applyProtection="1">
      <alignment horizontal="right" vertical="top" wrapText="1"/>
      <protection locked="0"/>
    </xf>
    <xf numFmtId="4" fontId="65" fillId="0" borderId="13" xfId="0" applyNumberFormat="1" applyFont="1" applyFill="1" applyBorder="1" applyAlignment="1" applyProtection="1">
      <alignment horizontal="center"/>
      <protection locked="0"/>
    </xf>
    <xf numFmtId="4" fontId="65" fillId="0" borderId="13" xfId="0" applyNumberFormat="1" applyFont="1" applyBorder="1" applyAlignment="1" applyProtection="1">
      <alignment horizontal="center"/>
      <protection locked="0"/>
    </xf>
    <xf numFmtId="4" fontId="65" fillId="0" borderId="11" xfId="0" applyNumberFormat="1" applyFont="1" applyFill="1" applyBorder="1" applyAlignment="1" applyProtection="1">
      <alignment horizontal="center"/>
      <protection locked="0"/>
    </xf>
    <xf numFmtId="4" fontId="65" fillId="0" borderId="12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Fill="1" applyAlignment="1" applyProtection="1">
      <alignment wrapText="1"/>
      <protection locked="0"/>
    </xf>
    <xf numFmtId="4" fontId="66" fillId="0" borderId="0" xfId="0" applyNumberFormat="1" applyFont="1" applyFill="1" applyAlignment="1" applyProtection="1">
      <alignment wrapText="1"/>
      <protection locked="0"/>
    </xf>
    <xf numFmtId="4" fontId="66" fillId="0" borderId="0" xfId="0" applyNumberFormat="1" applyFont="1" applyFill="1" applyAlignment="1" applyProtection="1">
      <alignment/>
      <protection locked="0"/>
    </xf>
    <xf numFmtId="0" fontId="61" fillId="0" borderId="13" xfId="70" applyFont="1" applyFill="1" applyBorder="1" applyAlignment="1" applyProtection="1" quotePrefix="1">
      <alignment horizontal="left" vertical="center"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69" fillId="0" borderId="13" xfId="76" applyFont="1" applyFill="1" applyBorder="1" applyAlignment="1" applyProtection="1">
      <alignment horizontal="left" vertical="center" wrapText="1"/>
      <protection/>
    </xf>
    <xf numFmtId="0" fontId="70" fillId="0" borderId="13" xfId="0" applyFont="1" applyFill="1" applyBorder="1" applyAlignment="1" applyProtection="1">
      <alignment wrapText="1"/>
      <protection/>
    </xf>
    <xf numFmtId="0" fontId="62" fillId="0" borderId="13" xfId="63" applyFont="1" applyFill="1" applyBorder="1" applyAlignment="1" applyProtection="1" quotePrefix="1">
      <alignment horizontal="left" vertical="top" wrapText="1"/>
      <protection/>
    </xf>
    <xf numFmtId="0" fontId="61" fillId="0" borderId="13" xfId="76" applyFont="1" applyFill="1" applyBorder="1" applyAlignment="1" applyProtection="1" quotePrefix="1">
      <alignment horizontal="left" vertical="center" wrapText="1"/>
      <protection/>
    </xf>
    <xf numFmtId="0" fontId="61" fillId="0" borderId="13" xfId="66" applyFont="1" applyFill="1" applyBorder="1" applyAlignment="1" applyProtection="1" quotePrefix="1">
      <alignment horizontal="left" vertical="center" wrapText="1"/>
      <protection/>
    </xf>
    <xf numFmtId="0" fontId="9" fillId="0" borderId="13" xfId="66" applyFont="1" applyFill="1" applyBorder="1" applyAlignment="1" applyProtection="1" quotePrefix="1">
      <alignment horizontal="left" vertical="center" wrapText="1"/>
      <protection/>
    </xf>
    <xf numFmtId="0" fontId="34" fillId="0" borderId="13" xfId="0" applyFont="1" applyFill="1" applyBorder="1" applyAlignment="1" applyProtection="1">
      <alignment wrapText="1"/>
      <protection/>
    </xf>
    <xf numFmtId="0" fontId="61" fillId="0" borderId="11" xfId="66" applyFont="1" applyFill="1" applyBorder="1" applyAlignment="1" applyProtection="1" quotePrefix="1">
      <alignment horizontal="left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65" fillId="0" borderId="0" xfId="0" applyFont="1" applyFill="1" applyAlignment="1" applyProtection="1">
      <alignment horizontal="left" vertical="top" wrapText="1"/>
      <protection/>
    </xf>
    <xf numFmtId="0" fontId="9" fillId="0" borderId="13" xfId="76" applyFont="1" applyFill="1" applyBorder="1" applyAlignment="1" applyProtection="1" quotePrefix="1">
      <alignment horizontal="left" vertical="center" wrapText="1"/>
      <protection/>
    </xf>
    <xf numFmtId="0" fontId="65" fillId="0" borderId="13" xfId="0" applyFont="1" applyFill="1" applyBorder="1" applyAlignment="1" applyProtection="1">
      <alignment wrapText="1"/>
      <protection/>
    </xf>
    <xf numFmtId="0" fontId="61" fillId="0" borderId="13" xfId="63" applyFont="1" applyFill="1" applyBorder="1" applyAlignment="1" applyProtection="1" quotePrefix="1">
      <alignment horizontal="left" vertical="center" wrapText="1"/>
      <protection/>
    </xf>
    <xf numFmtId="0" fontId="67" fillId="0" borderId="13" xfId="0" applyFont="1" applyFill="1" applyBorder="1" applyAlignment="1" applyProtection="1">
      <alignment vertical="center" wrapText="1"/>
      <protection/>
    </xf>
    <xf numFmtId="0" fontId="62" fillId="0" borderId="13" xfId="66" applyFont="1" applyFill="1" applyBorder="1" applyAlignment="1" applyProtection="1" quotePrefix="1">
      <alignment horizontal="left" vertical="center" wrapText="1"/>
      <protection/>
    </xf>
  </cellXfs>
  <cellStyles count="7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20" xfId="68"/>
    <cellStyle name="S21" xfId="69"/>
    <cellStyle name="S22" xfId="70"/>
    <cellStyle name="S23" xfId="71"/>
    <cellStyle name="S24" xfId="72"/>
    <cellStyle name="S3" xfId="73"/>
    <cellStyle name="S4" xfId="74"/>
    <cellStyle name="S5" xfId="75"/>
    <cellStyle name="S6" xfId="76"/>
    <cellStyle name="S7" xfId="77"/>
    <cellStyle name="S8" xfId="78"/>
    <cellStyle name="S9" xfId="79"/>
    <cellStyle name="Tekst objašnjenja" xfId="80"/>
    <cellStyle name="Tekst upozorenja" xfId="81"/>
    <cellStyle name="Ukupni zbroj" xfId="82"/>
    <cellStyle name="Unos" xfId="83"/>
    <cellStyle name="Currency" xfId="84"/>
    <cellStyle name="Currency [0]" xfId="85"/>
    <cellStyle name="Comma" xfId="86"/>
    <cellStyle name="Comma [0]" xfId="87"/>
  </cellStyles>
  <dxfs count="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19"/>
  <sheetViews>
    <sheetView tabSelected="1" view="pageBreakPreview" zoomScaleSheetLayoutView="100" workbookViewId="0" topLeftCell="A199">
      <selection activeCell="E169" sqref="E169"/>
    </sheetView>
  </sheetViews>
  <sheetFormatPr defaultColWidth="9.140625" defaultRowHeight="15"/>
  <cols>
    <col min="1" max="1" width="5.7109375" style="3" customWidth="1"/>
    <col min="2" max="2" width="47.00390625" style="3" customWidth="1"/>
    <col min="3" max="3" width="8.421875" style="3" customWidth="1"/>
    <col min="4" max="4" width="7.421875" style="3" bestFit="1" customWidth="1"/>
    <col min="5" max="5" width="12.00390625" style="127" customWidth="1"/>
    <col min="6" max="6" width="15.7109375" style="127" bestFit="1" customWidth="1"/>
    <col min="7" max="9" width="9.140625" style="3" customWidth="1"/>
    <col min="10" max="10" width="10.421875" style="3" bestFit="1" customWidth="1"/>
    <col min="11" max="11" width="12.7109375" style="3" bestFit="1" customWidth="1"/>
    <col min="12" max="16384" width="9.140625" style="3" customWidth="1"/>
  </cols>
  <sheetData>
    <row r="1" spans="1:6" ht="21.75" customHeight="1">
      <c r="A1" s="1" t="s">
        <v>0</v>
      </c>
      <c r="B1" s="1" t="s">
        <v>1</v>
      </c>
      <c r="C1" s="2" t="s">
        <v>3</v>
      </c>
      <c r="D1" s="2" t="s">
        <v>2</v>
      </c>
      <c r="E1" s="2" t="s">
        <v>93</v>
      </c>
      <c r="F1" s="2" t="s">
        <v>101</v>
      </c>
    </row>
    <row r="2" spans="1:6" ht="29.25" customHeight="1">
      <c r="A2" s="4"/>
      <c r="B2" s="139" t="s">
        <v>95</v>
      </c>
      <c r="C2" s="140"/>
      <c r="D2" s="140"/>
      <c r="E2" s="140"/>
      <c r="F2" s="140"/>
    </row>
    <row r="3" spans="1:6" ht="19.5" customHeight="1">
      <c r="A3" s="5" t="s">
        <v>4</v>
      </c>
      <c r="B3" s="142" t="s">
        <v>57</v>
      </c>
      <c r="C3" s="138"/>
      <c r="D3" s="138"/>
      <c r="E3" s="138"/>
      <c r="F3" s="138"/>
    </row>
    <row r="4" spans="1:6" ht="228">
      <c r="A4" s="6" t="s">
        <v>6</v>
      </c>
      <c r="B4" s="7" t="s">
        <v>79</v>
      </c>
      <c r="C4" s="8"/>
      <c r="D4" s="9"/>
      <c r="E4" s="10"/>
      <c r="F4" s="10"/>
    </row>
    <row r="5" spans="1:6" ht="15">
      <c r="A5" s="11"/>
      <c r="B5" s="12" t="s">
        <v>12</v>
      </c>
      <c r="C5" s="13" t="s">
        <v>13</v>
      </c>
      <c r="D5" s="14">
        <v>2</v>
      </c>
      <c r="E5" s="128"/>
      <c r="F5" s="15">
        <f>ROUND(D5*E5,2)</f>
        <v>0</v>
      </c>
    </row>
    <row r="6" spans="1:6" ht="149.25" customHeight="1">
      <c r="A6" s="6" t="s">
        <v>9</v>
      </c>
      <c r="B6" s="16" t="s">
        <v>80</v>
      </c>
      <c r="C6" s="17"/>
      <c r="D6" s="18"/>
      <c r="E6" s="19"/>
      <c r="F6" s="19"/>
    </row>
    <row r="7" spans="1:6" ht="15">
      <c r="A7" s="11"/>
      <c r="B7" s="12" t="s">
        <v>12</v>
      </c>
      <c r="C7" s="13" t="s">
        <v>13</v>
      </c>
      <c r="D7" s="14">
        <v>2</v>
      </c>
      <c r="E7" s="128"/>
      <c r="F7" s="15">
        <f>ROUND(D7*E7,2)</f>
        <v>0</v>
      </c>
    </row>
    <row r="8" spans="1:6" s="25" customFormat="1" ht="174" customHeight="1">
      <c r="A8" s="20" t="s">
        <v>10</v>
      </c>
      <c r="B8" s="21" t="s">
        <v>125</v>
      </c>
      <c r="C8" s="22"/>
      <c r="D8" s="23"/>
      <c r="E8" s="24"/>
      <c r="F8" s="24"/>
    </row>
    <row r="9" spans="1:6" ht="15">
      <c r="A9" s="11"/>
      <c r="B9" s="12" t="s">
        <v>53</v>
      </c>
      <c r="C9" s="13" t="s">
        <v>50</v>
      </c>
      <c r="D9" s="14">
        <v>4</v>
      </c>
      <c r="E9" s="128"/>
      <c r="F9" s="15">
        <f>ROUND(D9*E9,2)</f>
        <v>0</v>
      </c>
    </row>
    <row r="10" spans="1:6" ht="228">
      <c r="A10" s="20" t="s">
        <v>11</v>
      </c>
      <c r="B10" s="26" t="s">
        <v>69</v>
      </c>
      <c r="C10" s="27"/>
      <c r="D10" s="28"/>
      <c r="E10" s="27"/>
      <c r="F10" s="27"/>
    </row>
    <row r="11" spans="1:6" ht="15">
      <c r="A11" s="29"/>
      <c r="B11" s="12" t="s">
        <v>12</v>
      </c>
      <c r="C11" s="13" t="s">
        <v>13</v>
      </c>
      <c r="D11" s="14">
        <v>1</v>
      </c>
      <c r="E11" s="128"/>
      <c r="F11" s="15">
        <f>ROUND(D11*E11,2)</f>
        <v>0</v>
      </c>
    </row>
    <row r="12" spans="1:6" ht="228">
      <c r="A12" s="20" t="s">
        <v>81</v>
      </c>
      <c r="B12" s="26" t="s">
        <v>76</v>
      </c>
      <c r="C12" s="27"/>
      <c r="D12" s="28"/>
      <c r="E12" s="27"/>
      <c r="F12" s="27"/>
    </row>
    <row r="13" spans="1:6" ht="15">
      <c r="A13" s="30"/>
      <c r="B13" s="12" t="s">
        <v>12</v>
      </c>
      <c r="C13" s="13" t="s">
        <v>13</v>
      </c>
      <c r="D13" s="14">
        <v>2</v>
      </c>
      <c r="E13" s="128"/>
      <c r="F13" s="15">
        <f>ROUND(D13*E13,2)</f>
        <v>0</v>
      </c>
    </row>
    <row r="14" spans="1:6" ht="71.25">
      <c r="A14" s="29" t="s">
        <v>82</v>
      </c>
      <c r="B14" s="26" t="s">
        <v>84</v>
      </c>
      <c r="C14" s="17"/>
      <c r="D14" s="18"/>
      <c r="E14" s="19"/>
      <c r="F14" s="19"/>
    </row>
    <row r="15" spans="1:6" ht="15">
      <c r="A15" s="30"/>
      <c r="B15" s="12" t="s">
        <v>12</v>
      </c>
      <c r="C15" s="13" t="s">
        <v>13</v>
      </c>
      <c r="D15" s="14">
        <v>2</v>
      </c>
      <c r="E15" s="128"/>
      <c r="F15" s="15">
        <f>ROUND(D15*E15,2)</f>
        <v>0</v>
      </c>
    </row>
    <row r="16" spans="1:6" ht="185.25">
      <c r="A16" s="29" t="s">
        <v>85</v>
      </c>
      <c r="B16" s="26" t="s">
        <v>83</v>
      </c>
      <c r="C16" s="17"/>
      <c r="D16" s="18"/>
      <c r="E16" s="19"/>
      <c r="F16" s="19"/>
    </row>
    <row r="17" spans="1:6" ht="15">
      <c r="A17" s="30"/>
      <c r="B17" s="12" t="s">
        <v>12</v>
      </c>
      <c r="C17" s="13" t="s">
        <v>13</v>
      </c>
      <c r="D17" s="14">
        <v>3</v>
      </c>
      <c r="E17" s="128"/>
      <c r="F17" s="15">
        <f>ROUND(D17*E17,2)</f>
        <v>0</v>
      </c>
    </row>
    <row r="18" spans="1:6" ht="142.5">
      <c r="A18" s="20" t="s">
        <v>86</v>
      </c>
      <c r="B18" s="16" t="s">
        <v>88</v>
      </c>
      <c r="C18" s="27"/>
      <c r="D18" s="28"/>
      <c r="E18" s="27"/>
      <c r="F18" s="27"/>
    </row>
    <row r="19" spans="1:6" ht="15">
      <c r="A19" s="30"/>
      <c r="B19" s="12" t="s">
        <v>12</v>
      </c>
      <c r="C19" s="13" t="s">
        <v>13</v>
      </c>
      <c r="D19" s="14">
        <v>2</v>
      </c>
      <c r="E19" s="128"/>
      <c r="F19" s="15">
        <f>ROUND(D19*E19,2)</f>
        <v>0</v>
      </c>
    </row>
    <row r="20" spans="1:6" ht="15">
      <c r="A20" s="31" t="s">
        <v>7</v>
      </c>
      <c r="B20" s="146" t="s">
        <v>58</v>
      </c>
      <c r="C20" s="147"/>
      <c r="D20" s="147"/>
      <c r="E20" s="147"/>
      <c r="F20" s="32">
        <f>ROUND(SUM(F4:F19),2)</f>
        <v>0</v>
      </c>
    </row>
    <row r="21" spans="1:6" ht="15">
      <c r="A21" s="5" t="s">
        <v>15</v>
      </c>
      <c r="B21" s="142" t="s">
        <v>59</v>
      </c>
      <c r="C21" s="138"/>
      <c r="D21" s="138"/>
      <c r="E21" s="138"/>
      <c r="F21" s="138"/>
    </row>
    <row r="22" spans="1:6" ht="192.75" customHeight="1">
      <c r="A22" s="6" t="s">
        <v>16</v>
      </c>
      <c r="B22" s="7" t="s">
        <v>77</v>
      </c>
      <c r="C22" s="8"/>
      <c r="D22" s="8"/>
      <c r="E22" s="10"/>
      <c r="F22" s="10"/>
    </row>
    <row r="23" spans="1:6" ht="15">
      <c r="A23" s="11"/>
      <c r="B23" s="12" t="s">
        <v>53</v>
      </c>
      <c r="C23" s="13" t="s">
        <v>50</v>
      </c>
      <c r="D23" s="14">
        <v>6</v>
      </c>
      <c r="E23" s="128"/>
      <c r="F23" s="15">
        <f>ROUND(D23*E23,2)</f>
        <v>0</v>
      </c>
    </row>
    <row r="24" spans="1:6" ht="228">
      <c r="A24" s="20" t="s">
        <v>17</v>
      </c>
      <c r="B24" s="21" t="s">
        <v>78</v>
      </c>
      <c r="C24" s="22"/>
      <c r="D24" s="23"/>
      <c r="E24" s="24"/>
      <c r="F24" s="24"/>
    </row>
    <row r="25" spans="1:6" ht="15">
      <c r="A25" s="11"/>
      <c r="B25" s="12" t="s">
        <v>55</v>
      </c>
      <c r="C25" s="13" t="s">
        <v>54</v>
      </c>
      <c r="D25" s="14">
        <v>24</v>
      </c>
      <c r="E25" s="128"/>
      <c r="F25" s="15">
        <f>ROUND(D25*E25,2)</f>
        <v>0</v>
      </c>
    </row>
    <row r="26" spans="1:6" ht="15">
      <c r="A26" s="31" t="s">
        <v>7</v>
      </c>
      <c r="B26" s="143" t="s">
        <v>60</v>
      </c>
      <c r="C26" s="138"/>
      <c r="D26" s="138"/>
      <c r="E26" s="138"/>
      <c r="F26" s="32">
        <f>ROUND(SUM(F22:F25),2)</f>
        <v>0</v>
      </c>
    </row>
    <row r="27" spans="1:6" ht="15">
      <c r="A27" s="5" t="s">
        <v>20</v>
      </c>
      <c r="B27" s="142" t="s">
        <v>61</v>
      </c>
      <c r="C27" s="138"/>
      <c r="D27" s="138"/>
      <c r="E27" s="138"/>
      <c r="F27" s="138"/>
    </row>
    <row r="28" spans="1:6" ht="213.75">
      <c r="A28" s="6" t="s">
        <v>21</v>
      </c>
      <c r="B28" s="7" t="s">
        <v>56</v>
      </c>
      <c r="C28" s="8"/>
      <c r="D28" s="9"/>
      <c r="E28" s="10"/>
      <c r="F28" s="10"/>
    </row>
    <row r="29" spans="1:6" ht="15">
      <c r="A29" s="11"/>
      <c r="B29" s="12" t="s">
        <v>12</v>
      </c>
      <c r="C29" s="13" t="s">
        <v>13</v>
      </c>
      <c r="D29" s="14">
        <v>2</v>
      </c>
      <c r="E29" s="128"/>
      <c r="F29" s="15">
        <f>ROUND(D29*E29,2)</f>
        <v>0</v>
      </c>
    </row>
    <row r="30" spans="1:6" ht="15">
      <c r="A30" s="31" t="s">
        <v>7</v>
      </c>
      <c r="B30" s="143" t="s">
        <v>62</v>
      </c>
      <c r="C30" s="138"/>
      <c r="D30" s="138"/>
      <c r="E30" s="138"/>
      <c r="F30" s="32">
        <f>ROUND(SUM(F28:F29),2)</f>
        <v>0</v>
      </c>
    </row>
    <row r="31" spans="1:6" ht="18" customHeight="1">
      <c r="A31" s="5" t="s">
        <v>22</v>
      </c>
      <c r="B31" s="142" t="s">
        <v>5</v>
      </c>
      <c r="C31" s="138"/>
      <c r="D31" s="138"/>
      <c r="E31" s="138"/>
      <c r="F31" s="138"/>
    </row>
    <row r="32" spans="1:6" ht="333.75" customHeight="1">
      <c r="A32" s="6" t="s">
        <v>94</v>
      </c>
      <c r="B32" s="33" t="s">
        <v>130</v>
      </c>
      <c r="C32" s="34"/>
      <c r="D32" s="35" t="s">
        <v>7</v>
      </c>
      <c r="E32" s="36"/>
      <c r="F32" s="36"/>
    </row>
    <row r="33" spans="1:6" ht="15">
      <c r="A33" s="30"/>
      <c r="B33" s="12" t="s">
        <v>53</v>
      </c>
      <c r="C33" s="37" t="s">
        <v>8</v>
      </c>
      <c r="D33" s="38">
        <v>15</v>
      </c>
      <c r="E33" s="128"/>
      <c r="F33" s="15">
        <f>ROUND(D33*E33,2)</f>
        <v>0</v>
      </c>
    </row>
    <row r="34" spans="1:6" ht="345" customHeight="1">
      <c r="A34" s="39" t="s">
        <v>23</v>
      </c>
      <c r="B34" s="40" t="s">
        <v>131</v>
      </c>
      <c r="C34" s="41" t="s">
        <v>7</v>
      </c>
      <c r="D34" s="42" t="s">
        <v>7</v>
      </c>
      <c r="E34" s="43"/>
      <c r="F34" s="43"/>
    </row>
    <row r="35" spans="1:6" ht="15">
      <c r="A35" s="30"/>
      <c r="B35" s="12" t="s">
        <v>53</v>
      </c>
      <c r="C35" s="37" t="s">
        <v>8</v>
      </c>
      <c r="D35" s="38">
        <v>12</v>
      </c>
      <c r="E35" s="128"/>
      <c r="F35" s="15">
        <f>ROUND(D35*E35,2)</f>
        <v>0</v>
      </c>
    </row>
    <row r="36" spans="1:6" ht="114">
      <c r="A36" s="6" t="s">
        <v>63</v>
      </c>
      <c r="B36" s="7" t="s">
        <v>45</v>
      </c>
      <c r="C36" s="44" t="s">
        <v>7</v>
      </c>
      <c r="D36" s="35" t="s">
        <v>7</v>
      </c>
      <c r="E36" s="36"/>
      <c r="F36" s="36"/>
    </row>
    <row r="37" spans="1:6" ht="15">
      <c r="A37" s="30"/>
      <c r="B37" s="12" t="s">
        <v>12</v>
      </c>
      <c r="C37" s="45" t="s">
        <v>13</v>
      </c>
      <c r="D37" s="46">
        <v>2</v>
      </c>
      <c r="E37" s="128"/>
      <c r="F37" s="15">
        <f>ROUND(D37*E37,2)</f>
        <v>0</v>
      </c>
    </row>
    <row r="38" spans="1:6" ht="92.25" customHeight="1">
      <c r="A38" s="20" t="s">
        <v>147</v>
      </c>
      <c r="B38" s="26" t="s">
        <v>148</v>
      </c>
      <c r="C38" s="47"/>
      <c r="D38" s="48"/>
      <c r="E38" s="49"/>
      <c r="F38" s="49"/>
    </row>
    <row r="39" spans="1:6" ht="15">
      <c r="A39" s="30"/>
      <c r="B39" s="12" t="s">
        <v>53</v>
      </c>
      <c r="C39" s="37" t="s">
        <v>8</v>
      </c>
      <c r="D39" s="38">
        <v>15</v>
      </c>
      <c r="E39" s="128"/>
      <c r="F39" s="15">
        <f>ROUND(D39*E39,2)</f>
        <v>0</v>
      </c>
    </row>
    <row r="40" spans="1:6" ht="95.25" customHeight="1">
      <c r="A40" s="20" t="s">
        <v>149</v>
      </c>
      <c r="B40" s="26" t="s">
        <v>150</v>
      </c>
      <c r="C40" s="47"/>
      <c r="D40" s="48"/>
      <c r="E40" s="49"/>
      <c r="F40" s="49"/>
    </row>
    <row r="41" spans="1:6" ht="15">
      <c r="A41" s="30"/>
      <c r="B41" s="12" t="s">
        <v>12</v>
      </c>
      <c r="C41" s="45" t="s">
        <v>13</v>
      </c>
      <c r="D41" s="46">
        <v>6</v>
      </c>
      <c r="E41" s="128"/>
      <c r="F41" s="15">
        <f>ROUND(D41*E41,2)</f>
        <v>0</v>
      </c>
    </row>
    <row r="42" spans="1:6" ht="15">
      <c r="A42" s="31" t="s">
        <v>7</v>
      </c>
      <c r="B42" s="143" t="s">
        <v>14</v>
      </c>
      <c r="C42" s="138"/>
      <c r="D42" s="138"/>
      <c r="E42" s="138"/>
      <c r="F42" s="32">
        <f>ROUND(SUM(F32:F41),2)</f>
        <v>0</v>
      </c>
    </row>
    <row r="43" spans="1:6" ht="15">
      <c r="A43" s="50" t="s">
        <v>24</v>
      </c>
      <c r="B43" s="142" t="s">
        <v>32</v>
      </c>
      <c r="C43" s="138"/>
      <c r="D43" s="138"/>
      <c r="E43" s="138"/>
      <c r="F43" s="138"/>
    </row>
    <row r="44" spans="1:6" ht="199.5">
      <c r="A44" s="20" t="s">
        <v>25</v>
      </c>
      <c r="B44" s="26" t="s">
        <v>152</v>
      </c>
      <c r="C44" s="22"/>
      <c r="D44" s="22"/>
      <c r="E44" s="22"/>
      <c r="F44" s="22"/>
    </row>
    <row r="45" spans="1:6" ht="15">
      <c r="A45" s="5"/>
      <c r="B45" s="12" t="s">
        <v>12</v>
      </c>
      <c r="C45" s="51" t="s">
        <v>13</v>
      </c>
      <c r="D45" s="38">
        <v>6</v>
      </c>
      <c r="E45" s="128"/>
      <c r="F45" s="15">
        <f>ROUND(D45*E45,2)</f>
        <v>0</v>
      </c>
    </row>
    <row r="46" spans="1:6" ht="150" customHeight="1">
      <c r="A46" s="6" t="s">
        <v>29</v>
      </c>
      <c r="B46" s="33" t="s">
        <v>70</v>
      </c>
      <c r="C46" s="34"/>
      <c r="D46" s="44" t="s">
        <v>7</v>
      </c>
      <c r="E46" s="36"/>
      <c r="F46" s="36"/>
    </row>
    <row r="47" spans="1:6" ht="15">
      <c r="A47" s="52" t="s">
        <v>7</v>
      </c>
      <c r="B47" s="12" t="s">
        <v>12</v>
      </c>
      <c r="C47" s="37" t="s">
        <v>13</v>
      </c>
      <c r="D47" s="38">
        <v>2</v>
      </c>
      <c r="E47" s="128"/>
      <c r="F47" s="15">
        <f>ROUND(D47*E47,2)</f>
        <v>0</v>
      </c>
    </row>
    <row r="48" spans="1:6" ht="249" customHeight="1">
      <c r="A48" s="6" t="s">
        <v>49</v>
      </c>
      <c r="B48" s="33" t="s">
        <v>151</v>
      </c>
      <c r="C48" s="44" t="s">
        <v>7</v>
      </c>
      <c r="D48" s="35" t="s">
        <v>7</v>
      </c>
      <c r="E48" s="36"/>
      <c r="F48" s="36"/>
    </row>
    <row r="49" spans="1:6" ht="15">
      <c r="A49" s="52" t="s">
        <v>7</v>
      </c>
      <c r="B49" s="12" t="s">
        <v>12</v>
      </c>
      <c r="C49" s="37" t="s">
        <v>13</v>
      </c>
      <c r="D49" s="38">
        <v>1</v>
      </c>
      <c r="E49" s="128"/>
      <c r="F49" s="15">
        <f>ROUND(D49*E49,2)</f>
        <v>0</v>
      </c>
    </row>
    <row r="50" spans="1:6" ht="51" customHeight="1">
      <c r="A50" s="53" t="s">
        <v>64</v>
      </c>
      <c r="B50" s="26" t="s">
        <v>155</v>
      </c>
      <c r="C50" s="54"/>
      <c r="D50" s="55"/>
      <c r="E50" s="49"/>
      <c r="F50" s="49"/>
    </row>
    <row r="51" spans="1:6" ht="15">
      <c r="A51" s="52"/>
      <c r="B51" s="12" t="s">
        <v>53</v>
      </c>
      <c r="C51" s="37" t="s">
        <v>8</v>
      </c>
      <c r="D51" s="38">
        <v>50</v>
      </c>
      <c r="E51" s="128"/>
      <c r="F51" s="15">
        <f>ROUND(D51*E51,2)</f>
        <v>0</v>
      </c>
    </row>
    <row r="52" spans="1:6" ht="50.25" customHeight="1">
      <c r="A52" s="6" t="s">
        <v>65</v>
      </c>
      <c r="B52" s="33" t="s">
        <v>132</v>
      </c>
      <c r="C52" s="34"/>
      <c r="D52" s="35" t="s">
        <v>7</v>
      </c>
      <c r="E52" s="36"/>
      <c r="F52" s="36"/>
    </row>
    <row r="53" spans="1:6" ht="15">
      <c r="A53" s="52" t="s">
        <v>7</v>
      </c>
      <c r="B53" s="12" t="s">
        <v>53</v>
      </c>
      <c r="C53" s="37" t="s">
        <v>8</v>
      </c>
      <c r="D53" s="38">
        <v>45</v>
      </c>
      <c r="E53" s="128"/>
      <c r="F53" s="15">
        <f>ROUND(D53*E53,2)</f>
        <v>0</v>
      </c>
    </row>
    <row r="54" spans="1:6" ht="50.25" customHeight="1">
      <c r="A54" s="6" t="s">
        <v>153</v>
      </c>
      <c r="B54" s="33" t="s">
        <v>133</v>
      </c>
      <c r="C54" s="44" t="s">
        <v>7</v>
      </c>
      <c r="D54" s="35" t="s">
        <v>7</v>
      </c>
      <c r="E54" s="36"/>
      <c r="F54" s="36"/>
    </row>
    <row r="55" spans="1:6" ht="18" customHeight="1">
      <c r="A55" s="52" t="s">
        <v>7</v>
      </c>
      <c r="B55" s="12" t="s">
        <v>53</v>
      </c>
      <c r="C55" s="37" t="s">
        <v>8</v>
      </c>
      <c r="D55" s="38">
        <v>8</v>
      </c>
      <c r="E55" s="128"/>
      <c r="F55" s="15">
        <f>ROUND(D55*E55,2)</f>
        <v>0</v>
      </c>
    </row>
    <row r="56" spans="1:6" ht="57">
      <c r="A56" s="6" t="s">
        <v>154</v>
      </c>
      <c r="B56" s="7" t="s">
        <v>47</v>
      </c>
      <c r="C56" s="44" t="s">
        <v>7</v>
      </c>
      <c r="D56" s="35" t="s">
        <v>7</v>
      </c>
      <c r="E56" s="36"/>
      <c r="F56" s="36"/>
    </row>
    <row r="57" spans="1:6" ht="16.5" customHeight="1">
      <c r="A57" s="52" t="s">
        <v>7</v>
      </c>
      <c r="B57" s="12" t="s">
        <v>53</v>
      </c>
      <c r="C57" s="37" t="s">
        <v>8</v>
      </c>
      <c r="D57" s="38">
        <v>10</v>
      </c>
      <c r="E57" s="128"/>
      <c r="F57" s="15">
        <f>ROUND(D57*E57,2)</f>
        <v>0</v>
      </c>
    </row>
    <row r="58" spans="1:6" ht="15.75" customHeight="1">
      <c r="A58" s="31" t="s">
        <v>7</v>
      </c>
      <c r="B58" s="143" t="s">
        <v>33</v>
      </c>
      <c r="C58" s="138"/>
      <c r="D58" s="138"/>
      <c r="E58" s="138"/>
      <c r="F58" s="32">
        <f>ROUND(SUM(F44:F57),2)</f>
        <v>0</v>
      </c>
    </row>
    <row r="59" spans="1:6" ht="15">
      <c r="A59" s="5" t="s">
        <v>26</v>
      </c>
      <c r="B59" s="142" t="s">
        <v>34</v>
      </c>
      <c r="C59" s="138"/>
      <c r="D59" s="138"/>
      <c r="E59" s="138"/>
      <c r="F59" s="138"/>
    </row>
    <row r="60" spans="1:6" ht="119.25" customHeight="1">
      <c r="A60" s="6" t="s">
        <v>27</v>
      </c>
      <c r="B60" s="33" t="s">
        <v>158</v>
      </c>
      <c r="C60" s="56"/>
      <c r="D60" s="56"/>
      <c r="E60" s="56"/>
      <c r="F60" s="56"/>
    </row>
    <row r="61" spans="1:6" ht="15">
      <c r="A61" s="30"/>
      <c r="B61" s="12" t="s">
        <v>53</v>
      </c>
      <c r="C61" s="37" t="s">
        <v>13</v>
      </c>
      <c r="D61" s="38">
        <v>6</v>
      </c>
      <c r="E61" s="128"/>
      <c r="F61" s="15">
        <f>ROUND(D61*E61,2)</f>
        <v>0</v>
      </c>
    </row>
    <row r="62" spans="1:6" ht="77.25" customHeight="1">
      <c r="A62" s="6" t="s">
        <v>43</v>
      </c>
      <c r="B62" s="40" t="s">
        <v>46</v>
      </c>
      <c r="C62" s="34"/>
      <c r="D62" s="44" t="s">
        <v>7</v>
      </c>
      <c r="E62" s="36"/>
      <c r="F62" s="36"/>
    </row>
    <row r="63" spans="1:6" ht="15">
      <c r="A63" s="52" t="s">
        <v>7</v>
      </c>
      <c r="B63" s="12" t="s">
        <v>12</v>
      </c>
      <c r="C63" s="37" t="s">
        <v>13</v>
      </c>
      <c r="D63" s="38">
        <v>1</v>
      </c>
      <c r="E63" s="128"/>
      <c r="F63" s="15">
        <f>ROUND(D63*E63,2)</f>
        <v>0</v>
      </c>
    </row>
    <row r="64" spans="1:6" ht="33.75" customHeight="1">
      <c r="A64" s="6" t="s">
        <v>159</v>
      </c>
      <c r="B64" s="33" t="s">
        <v>41</v>
      </c>
      <c r="C64" s="44" t="s">
        <v>7</v>
      </c>
      <c r="D64" s="57" t="s">
        <v>7</v>
      </c>
      <c r="E64" s="36"/>
      <c r="F64" s="36"/>
    </row>
    <row r="65" spans="1:6" ht="15">
      <c r="A65" s="52" t="s">
        <v>7</v>
      </c>
      <c r="B65" s="12" t="s">
        <v>53</v>
      </c>
      <c r="C65" s="37" t="s">
        <v>8</v>
      </c>
      <c r="D65" s="38">
        <v>90</v>
      </c>
      <c r="E65" s="128"/>
      <c r="F65" s="15">
        <f>ROUND(D65*E65,2)</f>
        <v>0</v>
      </c>
    </row>
    <row r="66" spans="1:6" ht="13.5" customHeight="1">
      <c r="A66" s="31" t="s">
        <v>7</v>
      </c>
      <c r="B66" s="143" t="s">
        <v>35</v>
      </c>
      <c r="C66" s="138"/>
      <c r="D66" s="138"/>
      <c r="E66" s="138"/>
      <c r="F66" s="58">
        <f>ROUND(SUM(F60:F65),2)</f>
        <v>0</v>
      </c>
    </row>
    <row r="67" spans="1:6" ht="15">
      <c r="A67" s="5" t="s">
        <v>38</v>
      </c>
      <c r="B67" s="142" t="s">
        <v>36</v>
      </c>
      <c r="C67" s="138"/>
      <c r="D67" s="138"/>
      <c r="E67" s="138"/>
      <c r="F67" s="138"/>
    </row>
    <row r="68" spans="1:6" ht="32.25" customHeight="1">
      <c r="A68" s="6" t="s">
        <v>51</v>
      </c>
      <c r="B68" s="33" t="s">
        <v>156</v>
      </c>
      <c r="C68" s="34"/>
      <c r="D68" s="44" t="s">
        <v>7</v>
      </c>
      <c r="E68" s="36"/>
      <c r="F68" s="36"/>
    </row>
    <row r="69" spans="1:6" ht="15">
      <c r="A69" s="52" t="s">
        <v>7</v>
      </c>
      <c r="B69" s="12" t="s">
        <v>18</v>
      </c>
      <c r="C69" s="13" t="s">
        <v>19</v>
      </c>
      <c r="D69" s="38">
        <v>1</v>
      </c>
      <c r="E69" s="128"/>
      <c r="F69" s="15">
        <f>ROUND(D69*E69,2)</f>
        <v>0</v>
      </c>
    </row>
    <row r="70" spans="1:6" ht="142.5">
      <c r="A70" s="6" t="s">
        <v>52</v>
      </c>
      <c r="B70" s="7" t="s">
        <v>87</v>
      </c>
      <c r="C70" s="34"/>
      <c r="D70" s="57" t="s">
        <v>7</v>
      </c>
      <c r="E70" s="36"/>
      <c r="F70" s="36"/>
    </row>
    <row r="71" spans="1:6" ht="15">
      <c r="A71" s="52" t="s">
        <v>7</v>
      </c>
      <c r="B71" s="12" t="s">
        <v>18</v>
      </c>
      <c r="C71" s="13" t="s">
        <v>19</v>
      </c>
      <c r="D71" s="38">
        <v>1</v>
      </c>
      <c r="E71" s="128"/>
      <c r="F71" s="15">
        <f>ROUND(D71*E71,2)</f>
        <v>0</v>
      </c>
    </row>
    <row r="72" spans="1:6" ht="15">
      <c r="A72" s="31" t="s">
        <v>7</v>
      </c>
      <c r="B72" s="143" t="s">
        <v>37</v>
      </c>
      <c r="C72" s="138"/>
      <c r="D72" s="138"/>
      <c r="E72" s="138"/>
      <c r="F72" s="58">
        <f>ROUND(SUM(F68:F71),2)</f>
        <v>0</v>
      </c>
    </row>
    <row r="73" spans="1:6" ht="15">
      <c r="A73" s="5" t="s">
        <v>39</v>
      </c>
      <c r="B73" s="142" t="s">
        <v>28</v>
      </c>
      <c r="C73" s="138"/>
      <c r="D73" s="138"/>
      <c r="E73" s="138"/>
      <c r="F73" s="138"/>
    </row>
    <row r="74" spans="1:6" ht="16.5" customHeight="1">
      <c r="A74" s="6" t="s">
        <v>66</v>
      </c>
      <c r="B74" s="40" t="s">
        <v>30</v>
      </c>
      <c r="C74" s="59"/>
      <c r="D74" s="41" t="s">
        <v>7</v>
      </c>
      <c r="E74" s="43"/>
      <c r="F74" s="43"/>
    </row>
    <row r="75" spans="1:6" ht="15">
      <c r="A75" s="52" t="s">
        <v>7</v>
      </c>
      <c r="B75" s="60" t="s">
        <v>18</v>
      </c>
      <c r="C75" s="61" t="s">
        <v>19</v>
      </c>
      <c r="D75" s="62">
        <v>1</v>
      </c>
      <c r="E75" s="129"/>
      <c r="F75" s="15">
        <f>ROUND(D75*E75,2)</f>
        <v>0</v>
      </c>
    </row>
    <row r="76" spans="1:6" ht="15">
      <c r="A76" s="31" t="s">
        <v>7</v>
      </c>
      <c r="B76" s="144" t="s">
        <v>31</v>
      </c>
      <c r="C76" s="145"/>
      <c r="D76" s="145"/>
      <c r="E76" s="145"/>
      <c r="F76" s="63">
        <f>ROUND(SUM(F74:F75),2)</f>
        <v>0</v>
      </c>
    </row>
    <row r="77" spans="1:6" ht="15">
      <c r="A77" s="5" t="s">
        <v>40</v>
      </c>
      <c r="B77" s="149" t="s">
        <v>42</v>
      </c>
      <c r="C77" s="145"/>
      <c r="D77" s="145"/>
      <c r="E77" s="145"/>
      <c r="F77" s="145"/>
    </row>
    <row r="78" spans="1:6" ht="35.25" customHeight="1">
      <c r="A78" s="6" t="s">
        <v>67</v>
      </c>
      <c r="B78" s="64" t="s">
        <v>44</v>
      </c>
      <c r="C78" s="59"/>
      <c r="D78" s="41" t="s">
        <v>7</v>
      </c>
      <c r="E78" s="43"/>
      <c r="F78" s="43"/>
    </row>
    <row r="79" spans="1:6" ht="15">
      <c r="A79" s="52" t="s">
        <v>7</v>
      </c>
      <c r="B79" s="12" t="s">
        <v>12</v>
      </c>
      <c r="C79" s="13" t="s">
        <v>13</v>
      </c>
      <c r="D79" s="38">
        <v>1</v>
      </c>
      <c r="E79" s="128"/>
      <c r="F79" s="15">
        <f>ROUND(D79*E79,2)</f>
        <v>0</v>
      </c>
    </row>
    <row r="80" spans="1:6" ht="299.25">
      <c r="A80" s="6" t="s">
        <v>68</v>
      </c>
      <c r="B80" s="65" t="s">
        <v>157</v>
      </c>
      <c r="C80" s="59"/>
      <c r="D80" s="66" t="s">
        <v>7</v>
      </c>
      <c r="E80" s="43"/>
      <c r="F80" s="43"/>
    </row>
    <row r="81" spans="1:6" ht="15">
      <c r="A81" s="52" t="s">
        <v>7</v>
      </c>
      <c r="B81" s="12" t="s">
        <v>18</v>
      </c>
      <c r="C81" s="13" t="s">
        <v>19</v>
      </c>
      <c r="D81" s="38">
        <v>1</v>
      </c>
      <c r="E81" s="128"/>
      <c r="F81" s="15">
        <f>ROUND(D81*E81,2)</f>
        <v>0</v>
      </c>
    </row>
    <row r="82" spans="1:6" ht="15">
      <c r="A82" s="31" t="s">
        <v>7</v>
      </c>
      <c r="B82" s="143" t="s">
        <v>48</v>
      </c>
      <c r="C82" s="138"/>
      <c r="D82" s="138"/>
      <c r="E82" s="138"/>
      <c r="F82" s="58">
        <f>ROUND(SUM(F78:F81),2)</f>
        <v>0</v>
      </c>
    </row>
    <row r="83" spans="1:6" ht="15">
      <c r="A83" s="67"/>
      <c r="B83" s="68"/>
      <c r="C83" s="56"/>
      <c r="D83" s="56"/>
      <c r="E83" s="56"/>
      <c r="F83" s="69"/>
    </row>
    <row r="84" spans="1:6" ht="15">
      <c r="A84" s="50"/>
      <c r="B84" s="142" t="s">
        <v>110</v>
      </c>
      <c r="C84" s="138"/>
      <c r="D84" s="138"/>
      <c r="E84" s="138"/>
      <c r="F84" s="138"/>
    </row>
    <row r="85" spans="1:6" ht="15">
      <c r="A85" s="70" t="s">
        <v>4</v>
      </c>
      <c r="B85" s="141" t="s">
        <v>57</v>
      </c>
      <c r="C85" s="138"/>
      <c r="D85" s="138"/>
      <c r="E85" s="138"/>
      <c r="F85" s="71">
        <f>F20</f>
        <v>0</v>
      </c>
    </row>
    <row r="86" spans="1:6" ht="15">
      <c r="A86" s="70" t="s">
        <v>15</v>
      </c>
      <c r="B86" s="141" t="s">
        <v>59</v>
      </c>
      <c r="C86" s="138"/>
      <c r="D86" s="138"/>
      <c r="E86" s="138"/>
      <c r="F86" s="71">
        <f>F26</f>
        <v>0</v>
      </c>
    </row>
    <row r="87" spans="1:6" ht="15">
      <c r="A87" s="70" t="s">
        <v>20</v>
      </c>
      <c r="B87" s="141" t="s">
        <v>61</v>
      </c>
      <c r="C87" s="138"/>
      <c r="D87" s="138"/>
      <c r="E87" s="138"/>
      <c r="F87" s="71">
        <f>F30</f>
        <v>0</v>
      </c>
    </row>
    <row r="88" spans="1:6" ht="15">
      <c r="A88" s="70" t="s">
        <v>22</v>
      </c>
      <c r="B88" s="141" t="s">
        <v>5</v>
      </c>
      <c r="C88" s="138"/>
      <c r="D88" s="138"/>
      <c r="E88" s="138"/>
      <c r="F88" s="71">
        <f>F42</f>
        <v>0</v>
      </c>
    </row>
    <row r="89" spans="1:6" ht="15">
      <c r="A89" s="70" t="s">
        <v>24</v>
      </c>
      <c r="B89" s="141" t="s">
        <v>32</v>
      </c>
      <c r="C89" s="138"/>
      <c r="D89" s="138"/>
      <c r="E89" s="138"/>
      <c r="F89" s="71">
        <f>F58</f>
        <v>0</v>
      </c>
    </row>
    <row r="90" spans="1:6" ht="15">
      <c r="A90" s="70" t="s">
        <v>26</v>
      </c>
      <c r="B90" s="141" t="s">
        <v>34</v>
      </c>
      <c r="C90" s="138"/>
      <c r="D90" s="138"/>
      <c r="E90" s="138"/>
      <c r="F90" s="71">
        <f>F66</f>
        <v>0</v>
      </c>
    </row>
    <row r="91" spans="1:6" ht="15">
      <c r="A91" s="70" t="s">
        <v>38</v>
      </c>
      <c r="B91" s="141" t="s">
        <v>36</v>
      </c>
      <c r="C91" s="138"/>
      <c r="D91" s="138"/>
      <c r="E91" s="138"/>
      <c r="F91" s="71">
        <f>F72</f>
        <v>0</v>
      </c>
    </row>
    <row r="92" spans="1:6" ht="15">
      <c r="A92" s="70" t="s">
        <v>39</v>
      </c>
      <c r="B92" s="141" t="s">
        <v>28</v>
      </c>
      <c r="C92" s="138"/>
      <c r="D92" s="138"/>
      <c r="E92" s="138"/>
      <c r="F92" s="71">
        <f>F76</f>
        <v>0</v>
      </c>
    </row>
    <row r="93" spans="1:6" ht="15">
      <c r="A93" s="70" t="s">
        <v>40</v>
      </c>
      <c r="B93" s="141" t="s">
        <v>42</v>
      </c>
      <c r="C93" s="138"/>
      <c r="D93" s="138"/>
      <c r="E93" s="138"/>
      <c r="F93" s="71">
        <f>F82</f>
        <v>0</v>
      </c>
    </row>
    <row r="94" spans="1:6" ht="15">
      <c r="A94" s="31" t="s">
        <v>7</v>
      </c>
      <c r="B94" s="137" t="s">
        <v>100</v>
      </c>
      <c r="C94" s="138"/>
      <c r="D94" s="138"/>
      <c r="E94" s="138"/>
      <c r="F94" s="72">
        <f>SUM(F85:F93)</f>
        <v>0</v>
      </c>
    </row>
    <row r="95" spans="1:6" ht="15">
      <c r="A95" s="73"/>
      <c r="B95" s="74"/>
      <c r="C95" s="75"/>
      <c r="D95" s="75"/>
      <c r="E95" s="75"/>
      <c r="F95" s="76"/>
    </row>
    <row r="97" spans="1:6" ht="29.25" customHeight="1">
      <c r="A97" s="77"/>
      <c r="B97" s="139" t="s">
        <v>96</v>
      </c>
      <c r="C97" s="140"/>
      <c r="D97" s="140"/>
      <c r="E97" s="140"/>
      <c r="F97" s="140"/>
    </row>
    <row r="98" spans="1:6" ht="15">
      <c r="A98" s="5" t="s">
        <v>4</v>
      </c>
      <c r="B98" s="142" t="s">
        <v>97</v>
      </c>
      <c r="C98" s="138"/>
      <c r="D98" s="138"/>
      <c r="E98" s="138"/>
      <c r="F98" s="138"/>
    </row>
    <row r="99" spans="1:6" ht="222.75" customHeight="1">
      <c r="A99" s="78" t="s">
        <v>6</v>
      </c>
      <c r="B99" s="79" t="s">
        <v>98</v>
      </c>
      <c r="C99" s="80" t="s">
        <v>19</v>
      </c>
      <c r="D99" s="81">
        <v>1</v>
      </c>
      <c r="E99" s="130"/>
      <c r="F99" s="82">
        <f aca="true" t="shared" si="0" ref="F99:F106">ROUND(D99*E99,2)</f>
        <v>0</v>
      </c>
    </row>
    <row r="100" spans="1:6" ht="142.5">
      <c r="A100" s="78" t="s">
        <v>9</v>
      </c>
      <c r="B100" s="79" t="s">
        <v>160</v>
      </c>
      <c r="C100" s="80" t="s">
        <v>13</v>
      </c>
      <c r="D100" s="81">
        <v>1</v>
      </c>
      <c r="E100" s="130"/>
      <c r="F100" s="82">
        <f t="shared" si="0"/>
        <v>0</v>
      </c>
    </row>
    <row r="101" spans="1:6" ht="185.25">
      <c r="A101" s="78" t="s">
        <v>10</v>
      </c>
      <c r="B101" s="79" t="s">
        <v>89</v>
      </c>
      <c r="C101" s="80" t="s">
        <v>54</v>
      </c>
      <c r="D101" s="81">
        <v>30</v>
      </c>
      <c r="E101" s="130"/>
      <c r="F101" s="82">
        <f t="shared" si="0"/>
        <v>0</v>
      </c>
    </row>
    <row r="102" spans="1:6" ht="171">
      <c r="A102" s="78" t="s">
        <v>11</v>
      </c>
      <c r="B102" s="83" t="s">
        <v>90</v>
      </c>
      <c r="C102" s="80" t="s">
        <v>8</v>
      </c>
      <c r="D102" s="81">
        <v>10</v>
      </c>
      <c r="E102" s="130"/>
      <c r="F102" s="82">
        <f t="shared" si="0"/>
        <v>0</v>
      </c>
    </row>
    <row r="103" spans="1:6" ht="171">
      <c r="A103" s="78" t="s">
        <v>81</v>
      </c>
      <c r="B103" s="83" t="s">
        <v>91</v>
      </c>
      <c r="C103" s="80" t="s">
        <v>8</v>
      </c>
      <c r="D103" s="81">
        <v>10</v>
      </c>
      <c r="E103" s="130"/>
      <c r="F103" s="82">
        <f t="shared" si="0"/>
        <v>0</v>
      </c>
    </row>
    <row r="104" spans="1:6" ht="356.25">
      <c r="A104" s="78" t="s">
        <v>82</v>
      </c>
      <c r="B104" s="83" t="s">
        <v>123</v>
      </c>
      <c r="C104" s="80" t="s">
        <v>13</v>
      </c>
      <c r="D104" s="81">
        <v>2</v>
      </c>
      <c r="E104" s="130"/>
      <c r="F104" s="82">
        <f t="shared" si="0"/>
        <v>0</v>
      </c>
    </row>
    <row r="105" spans="1:6" ht="220.5" customHeight="1">
      <c r="A105" s="78" t="s">
        <v>85</v>
      </c>
      <c r="B105" s="84" t="s">
        <v>124</v>
      </c>
      <c r="C105" s="80" t="s">
        <v>13</v>
      </c>
      <c r="D105" s="81">
        <v>2</v>
      </c>
      <c r="E105" s="130"/>
      <c r="F105" s="82">
        <f t="shared" si="0"/>
        <v>0</v>
      </c>
    </row>
    <row r="106" spans="1:6" ht="152.25" customHeight="1">
      <c r="A106" s="85" t="s">
        <v>86</v>
      </c>
      <c r="B106" s="86" t="s">
        <v>80</v>
      </c>
      <c r="C106" s="80" t="s">
        <v>13</v>
      </c>
      <c r="D106" s="81">
        <v>2</v>
      </c>
      <c r="E106" s="130"/>
      <c r="F106" s="82">
        <f t="shared" si="0"/>
        <v>0</v>
      </c>
    </row>
    <row r="107" spans="1:6" ht="15">
      <c r="A107" s="31" t="s">
        <v>7</v>
      </c>
      <c r="B107" s="143" t="s">
        <v>99</v>
      </c>
      <c r="C107" s="138"/>
      <c r="D107" s="138"/>
      <c r="E107" s="138"/>
      <c r="F107" s="58">
        <f>ROUND(SUM(F99:F106),2)</f>
        <v>0</v>
      </c>
    </row>
    <row r="108" spans="1:6" ht="15">
      <c r="A108" s="5" t="s">
        <v>15</v>
      </c>
      <c r="B108" s="149" t="s">
        <v>42</v>
      </c>
      <c r="C108" s="145"/>
      <c r="D108" s="145"/>
      <c r="E108" s="145"/>
      <c r="F108" s="145"/>
    </row>
    <row r="109" spans="1:6" ht="313.5">
      <c r="A109" s="78" t="s">
        <v>16</v>
      </c>
      <c r="B109" s="83" t="s">
        <v>144</v>
      </c>
      <c r="C109" s="80" t="s">
        <v>19</v>
      </c>
      <c r="D109" s="81">
        <v>1</v>
      </c>
      <c r="E109" s="130"/>
      <c r="F109" s="87">
        <f>ROUND(D109*E109,2)</f>
        <v>0</v>
      </c>
    </row>
    <row r="110" spans="1:6" ht="15">
      <c r="A110" s="31" t="s">
        <v>7</v>
      </c>
      <c r="B110" s="143" t="s">
        <v>48</v>
      </c>
      <c r="C110" s="138"/>
      <c r="D110" s="138"/>
      <c r="E110" s="138"/>
      <c r="F110" s="58">
        <f>ROUND(SUM(F109),2)</f>
        <v>0</v>
      </c>
    </row>
    <row r="111" spans="1:6" ht="15">
      <c r="A111" s="67"/>
      <c r="B111" s="68"/>
      <c r="C111" s="56"/>
      <c r="D111" s="56"/>
      <c r="E111" s="56"/>
      <c r="F111" s="69"/>
    </row>
    <row r="112" spans="1:6" ht="15">
      <c r="A112" s="50"/>
      <c r="B112" s="142" t="s">
        <v>111</v>
      </c>
      <c r="C112" s="138"/>
      <c r="D112" s="138"/>
      <c r="E112" s="138"/>
      <c r="F112" s="138"/>
    </row>
    <row r="113" spans="1:6" ht="15">
      <c r="A113" s="70" t="s">
        <v>4</v>
      </c>
      <c r="B113" s="141" t="s">
        <v>97</v>
      </c>
      <c r="C113" s="138"/>
      <c r="D113" s="138"/>
      <c r="E113" s="138"/>
      <c r="F113" s="71">
        <f>F107</f>
        <v>0</v>
      </c>
    </row>
    <row r="114" spans="1:6" ht="15" customHeight="1">
      <c r="A114" s="70" t="s">
        <v>15</v>
      </c>
      <c r="B114" s="141" t="s">
        <v>42</v>
      </c>
      <c r="C114" s="138"/>
      <c r="D114" s="138"/>
      <c r="E114" s="138"/>
      <c r="F114" s="71">
        <f>F110</f>
        <v>0</v>
      </c>
    </row>
    <row r="115" spans="1:6" ht="15">
      <c r="A115" s="31" t="s">
        <v>7</v>
      </c>
      <c r="B115" s="137" t="s">
        <v>100</v>
      </c>
      <c r="C115" s="138"/>
      <c r="D115" s="138"/>
      <c r="E115" s="138"/>
      <c r="F115" s="72">
        <f>SUM(F113:F114)</f>
        <v>0</v>
      </c>
    </row>
    <row r="116" spans="1:6" ht="15">
      <c r="A116" s="88"/>
      <c r="B116" s="89"/>
      <c r="C116" s="90"/>
      <c r="D116" s="91"/>
      <c r="E116" s="91"/>
      <c r="F116" s="92"/>
    </row>
    <row r="117" spans="1:6" ht="15">
      <c r="A117" s="88"/>
      <c r="B117" s="89"/>
      <c r="C117" s="90"/>
      <c r="D117" s="91"/>
      <c r="E117" s="91"/>
      <c r="F117" s="92"/>
    </row>
    <row r="118" spans="1:6" ht="29.25" customHeight="1">
      <c r="A118" s="77"/>
      <c r="B118" s="139" t="s">
        <v>102</v>
      </c>
      <c r="C118" s="140"/>
      <c r="D118" s="140"/>
      <c r="E118" s="140"/>
      <c r="F118" s="140"/>
    </row>
    <row r="119" spans="1:6" ht="15">
      <c r="A119" s="5" t="s">
        <v>4</v>
      </c>
      <c r="B119" s="142" t="s">
        <v>97</v>
      </c>
      <c r="C119" s="138"/>
      <c r="D119" s="138"/>
      <c r="E119" s="138"/>
      <c r="F119" s="138"/>
    </row>
    <row r="120" spans="1:6" ht="156.75">
      <c r="A120" s="78" t="s">
        <v>6</v>
      </c>
      <c r="B120" s="83" t="s">
        <v>103</v>
      </c>
      <c r="C120" s="80" t="s">
        <v>50</v>
      </c>
      <c r="D120" s="81">
        <v>20.5</v>
      </c>
      <c r="E120" s="130"/>
      <c r="F120" s="82">
        <f>ROUND(D120*E120,2)</f>
        <v>0</v>
      </c>
    </row>
    <row r="121" spans="1:6" ht="213.75">
      <c r="A121" s="78" t="s">
        <v>9</v>
      </c>
      <c r="B121" s="83" t="s">
        <v>105</v>
      </c>
      <c r="C121" s="93" t="s">
        <v>13</v>
      </c>
      <c r="D121" s="94">
        <v>2</v>
      </c>
      <c r="E121" s="131"/>
      <c r="F121" s="82">
        <f>ROUND(D121*E121,2)</f>
        <v>0</v>
      </c>
    </row>
    <row r="122" spans="1:6" ht="215.25" customHeight="1">
      <c r="A122" s="78" t="s">
        <v>10</v>
      </c>
      <c r="B122" s="95" t="s">
        <v>106</v>
      </c>
      <c r="C122" s="93" t="s">
        <v>13</v>
      </c>
      <c r="D122" s="94">
        <v>9</v>
      </c>
      <c r="E122" s="131"/>
      <c r="F122" s="82">
        <f>ROUND(D122*E122,2)</f>
        <v>0</v>
      </c>
    </row>
    <row r="123" spans="1:6" ht="185.25">
      <c r="A123" s="78" t="s">
        <v>11</v>
      </c>
      <c r="B123" s="95" t="s">
        <v>109</v>
      </c>
      <c r="C123" s="93" t="s">
        <v>50</v>
      </c>
      <c r="D123" s="94">
        <v>210</v>
      </c>
      <c r="E123" s="130"/>
      <c r="F123" s="82">
        <f>ROUND(D123*E123,2)</f>
        <v>0</v>
      </c>
    </row>
    <row r="124" spans="1:6" ht="178.5" customHeight="1">
      <c r="A124" s="78" t="s">
        <v>81</v>
      </c>
      <c r="B124" s="95" t="s">
        <v>92</v>
      </c>
      <c r="C124" s="93" t="s">
        <v>50</v>
      </c>
      <c r="D124" s="94">
        <v>39</v>
      </c>
      <c r="E124" s="131"/>
      <c r="F124" s="82">
        <f>ROUND(D124*E124,2)</f>
        <v>0</v>
      </c>
    </row>
    <row r="125" spans="1:6" ht="15">
      <c r="A125" s="31" t="s">
        <v>7</v>
      </c>
      <c r="B125" s="143" t="s">
        <v>99</v>
      </c>
      <c r="C125" s="138"/>
      <c r="D125" s="138"/>
      <c r="E125" s="138"/>
      <c r="F125" s="58">
        <f>ROUND(SUM(F120:F124),2)</f>
        <v>0</v>
      </c>
    </row>
    <row r="126" spans="1:6" ht="15">
      <c r="A126" s="67"/>
      <c r="B126" s="68"/>
      <c r="C126" s="56"/>
      <c r="D126" s="56"/>
      <c r="E126" s="56"/>
      <c r="F126" s="69"/>
    </row>
    <row r="127" spans="1:6" ht="15">
      <c r="A127" s="50"/>
      <c r="B127" s="142" t="s">
        <v>112</v>
      </c>
      <c r="C127" s="138"/>
      <c r="D127" s="138"/>
      <c r="E127" s="138"/>
      <c r="F127" s="138"/>
    </row>
    <row r="128" spans="1:6" ht="15">
      <c r="A128" s="70" t="s">
        <v>4</v>
      </c>
      <c r="B128" s="141" t="s">
        <v>97</v>
      </c>
      <c r="C128" s="138"/>
      <c r="D128" s="138"/>
      <c r="E128" s="138"/>
      <c r="F128" s="71">
        <f>F125</f>
        <v>0</v>
      </c>
    </row>
    <row r="129" spans="1:6" ht="15">
      <c r="A129" s="31" t="s">
        <v>7</v>
      </c>
      <c r="B129" s="137" t="s">
        <v>100</v>
      </c>
      <c r="C129" s="138"/>
      <c r="D129" s="138"/>
      <c r="E129" s="138"/>
      <c r="F129" s="72">
        <f>SUM(F128:F128)</f>
        <v>0</v>
      </c>
    </row>
    <row r="130" spans="1:6" ht="15">
      <c r="A130" s="73"/>
      <c r="B130" s="74"/>
      <c r="C130" s="75"/>
      <c r="D130" s="75"/>
      <c r="E130" s="75"/>
      <c r="F130" s="76"/>
    </row>
    <row r="131" spans="1:6" ht="15">
      <c r="A131" s="88"/>
      <c r="B131" s="89"/>
      <c r="C131" s="90"/>
      <c r="D131" s="91"/>
      <c r="E131" s="91"/>
      <c r="F131" s="92"/>
    </row>
    <row r="132" spans="1:6" ht="29.25" customHeight="1">
      <c r="A132" s="77"/>
      <c r="B132" s="139" t="s">
        <v>114</v>
      </c>
      <c r="C132" s="140"/>
      <c r="D132" s="140"/>
      <c r="E132" s="140"/>
      <c r="F132" s="140"/>
    </row>
    <row r="133" spans="1:6" ht="15">
      <c r="A133" s="5" t="s">
        <v>4</v>
      </c>
      <c r="B133" s="142" t="s">
        <v>97</v>
      </c>
      <c r="C133" s="138"/>
      <c r="D133" s="138"/>
      <c r="E133" s="138"/>
      <c r="F133" s="138"/>
    </row>
    <row r="134" spans="1:6" ht="161.25" customHeight="1">
      <c r="A134" s="78" t="s">
        <v>6</v>
      </c>
      <c r="B134" s="83" t="s">
        <v>103</v>
      </c>
      <c r="C134" s="80" t="s">
        <v>50</v>
      </c>
      <c r="D134" s="81">
        <v>13</v>
      </c>
      <c r="E134" s="130"/>
      <c r="F134" s="82">
        <f aca="true" t="shared" si="1" ref="F134:F141">ROUND(D134*E134,2)</f>
        <v>0</v>
      </c>
    </row>
    <row r="135" spans="1:6" ht="216.75" customHeight="1">
      <c r="A135" s="78" t="s">
        <v>9</v>
      </c>
      <c r="B135" s="83" t="s">
        <v>104</v>
      </c>
      <c r="C135" s="80" t="s">
        <v>13</v>
      </c>
      <c r="D135" s="81">
        <v>2</v>
      </c>
      <c r="E135" s="130"/>
      <c r="F135" s="82">
        <f t="shared" si="1"/>
        <v>0</v>
      </c>
    </row>
    <row r="136" spans="1:6" ht="216.75" customHeight="1">
      <c r="A136" s="78" t="s">
        <v>10</v>
      </c>
      <c r="B136" s="83" t="s">
        <v>105</v>
      </c>
      <c r="C136" s="93" t="s">
        <v>13</v>
      </c>
      <c r="D136" s="94">
        <v>2</v>
      </c>
      <c r="E136" s="131"/>
      <c r="F136" s="82">
        <f t="shared" si="1"/>
        <v>0</v>
      </c>
    </row>
    <row r="137" spans="1:6" ht="213.75">
      <c r="A137" s="78" t="s">
        <v>11</v>
      </c>
      <c r="B137" s="95" t="s">
        <v>106</v>
      </c>
      <c r="C137" s="93" t="s">
        <v>13</v>
      </c>
      <c r="D137" s="94">
        <v>6</v>
      </c>
      <c r="E137" s="131"/>
      <c r="F137" s="82">
        <f t="shared" si="1"/>
        <v>0</v>
      </c>
    </row>
    <row r="138" spans="1:6" ht="171">
      <c r="A138" s="78" t="s">
        <v>81</v>
      </c>
      <c r="B138" s="95" t="s">
        <v>107</v>
      </c>
      <c r="C138" s="93" t="s">
        <v>13</v>
      </c>
      <c r="D138" s="94">
        <v>1</v>
      </c>
      <c r="E138" s="130"/>
      <c r="F138" s="82">
        <f t="shared" si="1"/>
        <v>0</v>
      </c>
    </row>
    <row r="139" spans="1:6" ht="163.5" customHeight="1">
      <c r="A139" s="78" t="s">
        <v>82</v>
      </c>
      <c r="B139" s="95" t="s">
        <v>108</v>
      </c>
      <c r="C139" s="93" t="s">
        <v>13</v>
      </c>
      <c r="D139" s="94">
        <v>1</v>
      </c>
      <c r="E139" s="130"/>
      <c r="F139" s="82">
        <f t="shared" si="1"/>
        <v>0</v>
      </c>
    </row>
    <row r="140" spans="1:6" ht="185.25">
      <c r="A140" s="78" t="s">
        <v>85</v>
      </c>
      <c r="B140" s="95" t="s">
        <v>109</v>
      </c>
      <c r="C140" s="93" t="s">
        <v>50</v>
      </c>
      <c r="D140" s="94">
        <v>210</v>
      </c>
      <c r="E140" s="130"/>
      <c r="F140" s="82">
        <f t="shared" si="1"/>
        <v>0</v>
      </c>
    </row>
    <row r="141" spans="1:6" ht="175.5" customHeight="1">
      <c r="A141" s="78" t="s">
        <v>86</v>
      </c>
      <c r="B141" s="95" t="s">
        <v>92</v>
      </c>
      <c r="C141" s="93" t="s">
        <v>50</v>
      </c>
      <c r="D141" s="94">
        <v>26</v>
      </c>
      <c r="E141" s="131"/>
      <c r="F141" s="82">
        <f t="shared" si="1"/>
        <v>0</v>
      </c>
    </row>
    <row r="142" spans="1:6" ht="15">
      <c r="A142" s="31" t="s">
        <v>7</v>
      </c>
      <c r="B142" s="143" t="s">
        <v>99</v>
      </c>
      <c r="C142" s="138"/>
      <c r="D142" s="138"/>
      <c r="E142" s="138"/>
      <c r="F142" s="58">
        <f>ROUND(SUM(F134:F141),2)</f>
        <v>0</v>
      </c>
    </row>
    <row r="143" spans="1:6" ht="15">
      <c r="A143" s="67"/>
      <c r="B143" s="68"/>
      <c r="C143" s="56"/>
      <c r="D143" s="56"/>
      <c r="E143" s="56"/>
      <c r="F143" s="69"/>
    </row>
    <row r="144" spans="1:6" ht="15">
      <c r="A144" s="50"/>
      <c r="B144" s="142" t="s">
        <v>113</v>
      </c>
      <c r="C144" s="138"/>
      <c r="D144" s="138"/>
      <c r="E144" s="138"/>
      <c r="F144" s="138"/>
    </row>
    <row r="145" spans="1:6" ht="15">
      <c r="A145" s="70" t="s">
        <v>4</v>
      </c>
      <c r="B145" s="141" t="s">
        <v>97</v>
      </c>
      <c r="C145" s="138"/>
      <c r="D145" s="138"/>
      <c r="E145" s="138"/>
      <c r="F145" s="71">
        <f>F142</f>
        <v>0</v>
      </c>
    </row>
    <row r="146" spans="1:6" ht="15">
      <c r="A146" s="31" t="s">
        <v>7</v>
      </c>
      <c r="B146" s="137" t="s">
        <v>100</v>
      </c>
      <c r="C146" s="138"/>
      <c r="D146" s="138"/>
      <c r="E146" s="138"/>
      <c r="F146" s="72">
        <f>SUM(F145:F145)</f>
        <v>0</v>
      </c>
    </row>
    <row r="147" spans="1:6" ht="15">
      <c r="A147" s="88"/>
      <c r="B147" s="89"/>
      <c r="C147" s="90"/>
      <c r="D147" s="91"/>
      <c r="E147" s="91"/>
      <c r="F147" s="92"/>
    </row>
    <row r="148" spans="1:6" ht="15">
      <c r="A148" s="88"/>
      <c r="B148" s="89"/>
      <c r="C148" s="90"/>
      <c r="D148" s="91"/>
      <c r="E148" s="91"/>
      <c r="F148" s="92"/>
    </row>
    <row r="149" spans="1:6" ht="29.25" customHeight="1">
      <c r="A149" s="77"/>
      <c r="B149" s="139" t="s">
        <v>126</v>
      </c>
      <c r="C149" s="140"/>
      <c r="D149" s="140"/>
      <c r="E149" s="140"/>
      <c r="F149" s="140"/>
    </row>
    <row r="150" spans="1:6" ht="15">
      <c r="A150" s="50" t="s">
        <v>4</v>
      </c>
      <c r="B150" s="142" t="s">
        <v>97</v>
      </c>
      <c r="C150" s="138"/>
      <c r="D150" s="138"/>
      <c r="E150" s="138"/>
      <c r="F150" s="138"/>
    </row>
    <row r="151" spans="1:6" ht="162" customHeight="1">
      <c r="A151" s="78" t="s">
        <v>6</v>
      </c>
      <c r="B151" s="83" t="s">
        <v>103</v>
      </c>
      <c r="C151" s="80" t="s">
        <v>50</v>
      </c>
      <c r="D151" s="81">
        <v>5</v>
      </c>
      <c r="E151" s="130"/>
      <c r="F151" s="82">
        <f aca="true" t="shared" si="2" ref="F151:F156">ROUND(D151*E151,2)</f>
        <v>0</v>
      </c>
    </row>
    <row r="152" spans="1:6" ht="250.5" customHeight="1">
      <c r="A152" s="78" t="s">
        <v>9</v>
      </c>
      <c r="B152" s="95" t="s">
        <v>127</v>
      </c>
      <c r="C152" s="80" t="s">
        <v>13</v>
      </c>
      <c r="D152" s="81">
        <v>2</v>
      </c>
      <c r="E152" s="130"/>
      <c r="F152" s="82">
        <f t="shared" si="2"/>
        <v>0</v>
      </c>
    </row>
    <row r="153" spans="1:6" ht="213.75">
      <c r="A153" s="78" t="s">
        <v>10</v>
      </c>
      <c r="B153" s="83" t="s">
        <v>128</v>
      </c>
      <c r="C153" s="80" t="s">
        <v>13</v>
      </c>
      <c r="D153" s="81">
        <v>2</v>
      </c>
      <c r="E153" s="130"/>
      <c r="F153" s="82">
        <f t="shared" si="2"/>
        <v>0</v>
      </c>
    </row>
    <row r="154" spans="1:6" ht="213.75">
      <c r="A154" s="85" t="s">
        <v>11</v>
      </c>
      <c r="B154" s="95" t="s">
        <v>129</v>
      </c>
      <c r="C154" s="93" t="s">
        <v>13</v>
      </c>
      <c r="D154" s="94">
        <v>2</v>
      </c>
      <c r="E154" s="131"/>
      <c r="F154" s="82">
        <f t="shared" si="2"/>
        <v>0</v>
      </c>
    </row>
    <row r="155" spans="1:6" ht="185.25">
      <c r="A155" s="85" t="s">
        <v>81</v>
      </c>
      <c r="B155" s="95" t="s">
        <v>109</v>
      </c>
      <c r="C155" s="93" t="s">
        <v>50</v>
      </c>
      <c r="D155" s="94">
        <v>70</v>
      </c>
      <c r="E155" s="130"/>
      <c r="F155" s="82">
        <f t="shared" si="2"/>
        <v>0</v>
      </c>
    </row>
    <row r="156" spans="1:6" ht="177.75" customHeight="1">
      <c r="A156" s="85" t="s">
        <v>82</v>
      </c>
      <c r="B156" s="95" t="s">
        <v>92</v>
      </c>
      <c r="C156" s="93" t="s">
        <v>50</v>
      </c>
      <c r="D156" s="94">
        <v>14</v>
      </c>
      <c r="E156" s="131"/>
      <c r="F156" s="82">
        <f t="shared" si="2"/>
        <v>0</v>
      </c>
    </row>
    <row r="157" spans="1:6" ht="15">
      <c r="A157" s="31" t="s">
        <v>7</v>
      </c>
      <c r="B157" s="143" t="s">
        <v>99</v>
      </c>
      <c r="C157" s="138"/>
      <c r="D157" s="138"/>
      <c r="E157" s="138"/>
      <c r="F157" s="58">
        <f>ROUND(SUM(F151:F156),2)</f>
        <v>0</v>
      </c>
    </row>
    <row r="158" spans="1:6" ht="15">
      <c r="A158" s="67"/>
      <c r="B158" s="68"/>
      <c r="C158" s="56"/>
      <c r="D158" s="56"/>
      <c r="E158" s="56"/>
      <c r="F158" s="69"/>
    </row>
    <row r="159" spans="1:6" ht="15">
      <c r="A159" s="50"/>
      <c r="B159" s="142" t="s">
        <v>134</v>
      </c>
      <c r="C159" s="138"/>
      <c r="D159" s="138"/>
      <c r="E159" s="138"/>
      <c r="F159" s="138"/>
    </row>
    <row r="160" spans="1:6" ht="15">
      <c r="A160" s="70" t="s">
        <v>4</v>
      </c>
      <c r="B160" s="141" t="s">
        <v>97</v>
      </c>
      <c r="C160" s="138"/>
      <c r="D160" s="138"/>
      <c r="E160" s="138"/>
      <c r="F160" s="71">
        <f>F157</f>
        <v>0</v>
      </c>
    </row>
    <row r="161" spans="1:6" ht="15">
      <c r="A161" s="31" t="s">
        <v>7</v>
      </c>
      <c r="B161" s="137" t="s">
        <v>100</v>
      </c>
      <c r="C161" s="138"/>
      <c r="D161" s="138"/>
      <c r="E161" s="138"/>
      <c r="F161" s="72">
        <f>SUM(F160:F160)</f>
        <v>0</v>
      </c>
    </row>
    <row r="162" spans="1:6" ht="15">
      <c r="A162" s="88"/>
      <c r="B162" s="89"/>
      <c r="C162" s="90"/>
      <c r="D162" s="91"/>
      <c r="E162" s="91"/>
      <c r="F162" s="92"/>
    </row>
    <row r="163" spans="1:6" ht="15">
      <c r="A163" s="88"/>
      <c r="B163" s="89"/>
      <c r="C163" s="90"/>
      <c r="D163" s="91"/>
      <c r="E163" s="91"/>
      <c r="F163" s="92"/>
    </row>
    <row r="164" spans="1:6" ht="22.5" customHeight="1">
      <c r="A164" s="77"/>
      <c r="B164" s="139" t="s">
        <v>135</v>
      </c>
      <c r="C164" s="140"/>
      <c r="D164" s="140"/>
      <c r="E164" s="140"/>
      <c r="F164" s="140"/>
    </row>
    <row r="165" spans="1:6" ht="15">
      <c r="A165" s="50" t="s">
        <v>4</v>
      </c>
      <c r="B165" s="142" t="s">
        <v>97</v>
      </c>
      <c r="C165" s="138"/>
      <c r="D165" s="138"/>
      <c r="E165" s="138"/>
      <c r="F165" s="138"/>
    </row>
    <row r="166" spans="1:6" ht="128.25">
      <c r="A166" s="96" t="s">
        <v>6</v>
      </c>
      <c r="B166" s="97" t="s">
        <v>136</v>
      </c>
      <c r="C166" s="98"/>
      <c r="D166" s="99"/>
      <c r="E166" s="99"/>
      <c r="F166" s="100"/>
    </row>
    <row r="167" spans="1:6" ht="15">
      <c r="A167" s="101" t="s">
        <v>140</v>
      </c>
      <c r="B167" s="102" t="s">
        <v>137</v>
      </c>
      <c r="C167" s="103" t="s">
        <v>13</v>
      </c>
      <c r="D167" s="104">
        <v>2</v>
      </c>
      <c r="E167" s="132"/>
      <c r="F167" s="82">
        <f aca="true" t="shared" si="3" ref="F167:F173">ROUND(D167*E167,2)</f>
        <v>0</v>
      </c>
    </row>
    <row r="168" spans="1:6" ht="156.75">
      <c r="A168" s="78" t="s">
        <v>9</v>
      </c>
      <c r="B168" s="83" t="s">
        <v>103</v>
      </c>
      <c r="C168" s="80" t="s">
        <v>50</v>
      </c>
      <c r="D168" s="81">
        <v>9</v>
      </c>
      <c r="E168" s="130"/>
      <c r="F168" s="82">
        <f t="shared" si="3"/>
        <v>0</v>
      </c>
    </row>
    <row r="169" spans="1:6" ht="213.75">
      <c r="A169" s="78" t="s">
        <v>10</v>
      </c>
      <c r="B169" s="95" t="s">
        <v>138</v>
      </c>
      <c r="C169" s="80" t="s">
        <v>13</v>
      </c>
      <c r="D169" s="81">
        <v>1</v>
      </c>
      <c r="E169" s="130"/>
      <c r="F169" s="82">
        <f t="shared" si="3"/>
        <v>0</v>
      </c>
    </row>
    <row r="170" spans="1:6" ht="213.75">
      <c r="A170" s="78" t="s">
        <v>11</v>
      </c>
      <c r="B170" s="83" t="s">
        <v>128</v>
      </c>
      <c r="C170" s="80" t="s">
        <v>13</v>
      </c>
      <c r="D170" s="81">
        <v>1</v>
      </c>
      <c r="E170" s="130"/>
      <c r="F170" s="82">
        <f t="shared" si="3"/>
        <v>0</v>
      </c>
    </row>
    <row r="171" spans="1:6" ht="213.75">
      <c r="A171" s="85" t="s">
        <v>81</v>
      </c>
      <c r="B171" s="95" t="s">
        <v>139</v>
      </c>
      <c r="C171" s="93" t="s">
        <v>13</v>
      </c>
      <c r="D171" s="94">
        <v>4</v>
      </c>
      <c r="E171" s="131"/>
      <c r="F171" s="82">
        <f t="shared" si="3"/>
        <v>0</v>
      </c>
    </row>
    <row r="172" spans="1:6" ht="184.5" customHeight="1">
      <c r="A172" s="85" t="s">
        <v>82</v>
      </c>
      <c r="B172" s="95" t="s">
        <v>109</v>
      </c>
      <c r="C172" s="93" t="s">
        <v>50</v>
      </c>
      <c r="D172" s="94">
        <v>130</v>
      </c>
      <c r="E172" s="130"/>
      <c r="F172" s="82">
        <f t="shared" si="3"/>
        <v>0</v>
      </c>
    </row>
    <row r="173" spans="1:6" ht="177.75" customHeight="1">
      <c r="A173" s="85" t="s">
        <v>85</v>
      </c>
      <c r="B173" s="95" t="s">
        <v>92</v>
      </c>
      <c r="C173" s="93" t="s">
        <v>50</v>
      </c>
      <c r="D173" s="94">
        <v>14</v>
      </c>
      <c r="E173" s="131"/>
      <c r="F173" s="82">
        <f t="shared" si="3"/>
        <v>0</v>
      </c>
    </row>
    <row r="174" spans="1:6" ht="15">
      <c r="A174" s="31" t="s">
        <v>7</v>
      </c>
      <c r="B174" s="143" t="s">
        <v>99</v>
      </c>
      <c r="C174" s="138"/>
      <c r="D174" s="138"/>
      <c r="E174" s="138"/>
      <c r="F174" s="58">
        <f>ROUND(SUM(F166:F173),2)</f>
        <v>0</v>
      </c>
    </row>
    <row r="175" spans="1:6" ht="15">
      <c r="A175" s="67"/>
      <c r="B175" s="68"/>
      <c r="C175" s="56"/>
      <c r="D175" s="56"/>
      <c r="E175" s="56"/>
      <c r="F175" s="69"/>
    </row>
    <row r="176" spans="1:6" ht="15">
      <c r="A176" s="50"/>
      <c r="B176" s="142" t="s">
        <v>141</v>
      </c>
      <c r="C176" s="138"/>
      <c r="D176" s="138"/>
      <c r="E176" s="138"/>
      <c r="F176" s="138"/>
    </row>
    <row r="177" spans="1:6" ht="15">
      <c r="A177" s="70" t="s">
        <v>4</v>
      </c>
      <c r="B177" s="141" t="s">
        <v>97</v>
      </c>
      <c r="C177" s="138"/>
      <c r="D177" s="138"/>
      <c r="E177" s="138"/>
      <c r="F177" s="71">
        <f>F174</f>
        <v>0</v>
      </c>
    </row>
    <row r="178" spans="1:6" ht="15">
      <c r="A178" s="31" t="s">
        <v>7</v>
      </c>
      <c r="B178" s="137" t="s">
        <v>100</v>
      </c>
      <c r="C178" s="138"/>
      <c r="D178" s="138"/>
      <c r="E178" s="138"/>
      <c r="F178" s="72">
        <f>SUM(F177:F177)</f>
        <v>0</v>
      </c>
    </row>
    <row r="179" spans="1:6" ht="15">
      <c r="A179" s="88"/>
      <c r="B179" s="89"/>
      <c r="C179" s="90"/>
      <c r="D179" s="91"/>
      <c r="E179" s="91"/>
      <c r="F179" s="92"/>
    </row>
    <row r="180" spans="1:6" ht="15">
      <c r="A180" s="88"/>
      <c r="B180" s="89"/>
      <c r="C180" s="90"/>
      <c r="D180" s="91"/>
      <c r="E180" s="91"/>
      <c r="F180" s="92"/>
    </row>
    <row r="181" spans="1:6" ht="15.75">
      <c r="A181" s="77"/>
      <c r="B181" s="139" t="s">
        <v>167</v>
      </c>
      <c r="C181" s="140"/>
      <c r="D181" s="140"/>
      <c r="E181" s="140"/>
      <c r="F181" s="140"/>
    </row>
    <row r="182" spans="1:6" ht="15">
      <c r="A182" s="50" t="s">
        <v>4</v>
      </c>
      <c r="B182" s="142" t="s">
        <v>97</v>
      </c>
      <c r="C182" s="138"/>
      <c r="D182" s="138"/>
      <c r="E182" s="138"/>
      <c r="F182" s="138"/>
    </row>
    <row r="183" spans="1:6" ht="218.25" customHeight="1">
      <c r="A183" s="78" t="s">
        <v>6</v>
      </c>
      <c r="B183" s="84" t="s">
        <v>163</v>
      </c>
      <c r="C183" s="80" t="s">
        <v>13</v>
      </c>
      <c r="D183" s="81">
        <v>2</v>
      </c>
      <c r="E183" s="130"/>
      <c r="F183" s="82">
        <f>ROUND(D183*E183,2)</f>
        <v>0</v>
      </c>
    </row>
    <row r="184" spans="1:6" ht="146.25" customHeight="1">
      <c r="A184" s="78" t="s">
        <v>9</v>
      </c>
      <c r="B184" s="86" t="s">
        <v>162</v>
      </c>
      <c r="C184" s="80" t="s">
        <v>13</v>
      </c>
      <c r="D184" s="81">
        <v>2</v>
      </c>
      <c r="E184" s="130"/>
      <c r="F184" s="82">
        <f>ROUND(D184*E184,2)</f>
        <v>0</v>
      </c>
    </row>
    <row r="185" spans="1:6" ht="228">
      <c r="A185" s="85" t="s">
        <v>10</v>
      </c>
      <c r="B185" s="83" t="s">
        <v>164</v>
      </c>
      <c r="C185" s="93" t="s">
        <v>13</v>
      </c>
      <c r="D185" s="94">
        <v>2</v>
      </c>
      <c r="E185" s="131"/>
      <c r="F185" s="82">
        <f>ROUND(D185*E185,2)</f>
        <v>0</v>
      </c>
    </row>
    <row r="186" spans="1:6" ht="199.5">
      <c r="A186" s="96" t="s">
        <v>11</v>
      </c>
      <c r="B186" s="65" t="s">
        <v>165</v>
      </c>
      <c r="C186" s="105" t="s">
        <v>13</v>
      </c>
      <c r="D186" s="99">
        <v>2</v>
      </c>
      <c r="E186" s="133"/>
      <c r="F186" s="82">
        <f>ROUND(D186*E186,2)</f>
        <v>0</v>
      </c>
    </row>
    <row r="187" spans="1:7" ht="15">
      <c r="A187" s="106" t="s">
        <v>7</v>
      </c>
      <c r="B187" s="143" t="s">
        <v>99</v>
      </c>
      <c r="C187" s="138"/>
      <c r="D187" s="138"/>
      <c r="E187" s="138"/>
      <c r="F187" s="107">
        <f>ROUND(SUM(F183:F186),2)</f>
        <v>0</v>
      </c>
      <c r="G187" s="75"/>
    </row>
    <row r="188" spans="1:7" ht="15">
      <c r="A188" s="5" t="s">
        <v>15</v>
      </c>
      <c r="B188" s="149" t="s">
        <v>42</v>
      </c>
      <c r="C188" s="145"/>
      <c r="D188" s="145"/>
      <c r="E188" s="145"/>
      <c r="F188" s="145"/>
      <c r="G188" s="75"/>
    </row>
    <row r="189" spans="1:6" ht="313.5">
      <c r="A189" s="101" t="s">
        <v>16</v>
      </c>
      <c r="B189" s="108" t="s">
        <v>166</v>
      </c>
      <c r="C189" s="109" t="s">
        <v>19</v>
      </c>
      <c r="D189" s="104">
        <v>1</v>
      </c>
      <c r="E189" s="132"/>
      <c r="F189" s="82">
        <f>ROUND(D189*E189,2)</f>
        <v>0</v>
      </c>
    </row>
    <row r="190" spans="1:6" ht="15">
      <c r="A190" s="31" t="s">
        <v>7</v>
      </c>
      <c r="B190" s="143" t="s">
        <v>48</v>
      </c>
      <c r="C190" s="138"/>
      <c r="D190" s="138"/>
      <c r="E190" s="138"/>
      <c r="F190" s="58">
        <f>SUM(F189)</f>
        <v>0</v>
      </c>
    </row>
    <row r="191" spans="1:6" ht="15">
      <c r="A191" s="110"/>
      <c r="B191" s="111"/>
      <c r="C191" s="112"/>
      <c r="D191" s="112"/>
      <c r="E191" s="112"/>
      <c r="F191" s="112"/>
    </row>
    <row r="192" spans="1:6" ht="15">
      <c r="A192" s="50"/>
      <c r="B192" s="142" t="s">
        <v>161</v>
      </c>
      <c r="C192" s="138"/>
      <c r="D192" s="138"/>
      <c r="E192" s="138"/>
      <c r="F192" s="138"/>
    </row>
    <row r="193" spans="1:6" ht="15">
      <c r="A193" s="70" t="s">
        <v>4</v>
      </c>
      <c r="B193" s="141" t="s">
        <v>97</v>
      </c>
      <c r="C193" s="138"/>
      <c r="D193" s="138"/>
      <c r="E193" s="138"/>
      <c r="F193" s="71">
        <f>F187</f>
        <v>0</v>
      </c>
    </row>
    <row r="194" spans="1:6" ht="15">
      <c r="A194" s="70" t="s">
        <v>15</v>
      </c>
      <c r="B194" s="153" t="s">
        <v>42</v>
      </c>
      <c r="C194" s="138"/>
      <c r="D194" s="138"/>
      <c r="E194" s="138"/>
      <c r="F194" s="71">
        <f>F190</f>
        <v>0</v>
      </c>
    </row>
    <row r="195" spans="1:6" ht="15">
      <c r="A195" s="31" t="s">
        <v>7</v>
      </c>
      <c r="B195" s="137" t="s">
        <v>100</v>
      </c>
      <c r="C195" s="138"/>
      <c r="D195" s="138"/>
      <c r="E195" s="138"/>
      <c r="F195" s="72">
        <f>SUM(F193:F194)</f>
        <v>0</v>
      </c>
    </row>
    <row r="196" spans="1:6" ht="15">
      <c r="A196" s="88"/>
      <c r="B196" s="89"/>
      <c r="C196" s="90"/>
      <c r="D196" s="91"/>
      <c r="E196" s="91"/>
      <c r="F196" s="92"/>
    </row>
    <row r="197" spans="1:6" ht="15">
      <c r="A197" s="88"/>
      <c r="B197" s="89"/>
      <c r="C197" s="90"/>
      <c r="D197" s="91"/>
      <c r="E197" s="91"/>
      <c r="F197" s="92"/>
    </row>
    <row r="198" spans="1:6" ht="15">
      <c r="A198" s="113"/>
      <c r="B198" s="142" t="s">
        <v>115</v>
      </c>
      <c r="C198" s="150"/>
      <c r="D198" s="150"/>
      <c r="E198" s="150"/>
      <c r="F198" s="150"/>
    </row>
    <row r="199" spans="1:6" ht="15">
      <c r="A199" s="113"/>
      <c r="B199" s="114" t="s">
        <v>116</v>
      </c>
      <c r="C199" s="115"/>
      <c r="D199" s="115"/>
      <c r="E199" s="115"/>
      <c r="F199" s="116">
        <f>F94</f>
        <v>0</v>
      </c>
    </row>
    <row r="200" spans="1:6" ht="15">
      <c r="A200" s="113"/>
      <c r="B200" s="114" t="s">
        <v>117</v>
      </c>
      <c r="C200" s="115"/>
      <c r="D200" s="115"/>
      <c r="E200" s="115"/>
      <c r="F200" s="116">
        <f>F115</f>
        <v>0</v>
      </c>
    </row>
    <row r="201" spans="1:6" ht="15">
      <c r="A201" s="113"/>
      <c r="B201" s="114" t="s">
        <v>118</v>
      </c>
      <c r="C201" s="115"/>
      <c r="D201" s="115"/>
      <c r="E201" s="115"/>
      <c r="F201" s="116">
        <f>F129</f>
        <v>0</v>
      </c>
    </row>
    <row r="202" spans="1:6" ht="15">
      <c r="A202" s="113"/>
      <c r="B202" s="114" t="s">
        <v>119</v>
      </c>
      <c r="C202" s="115"/>
      <c r="D202" s="115"/>
      <c r="E202" s="115"/>
      <c r="F202" s="116">
        <f>F146</f>
        <v>0</v>
      </c>
    </row>
    <row r="203" spans="1:6" ht="15">
      <c r="A203" s="113"/>
      <c r="B203" s="114" t="s">
        <v>142</v>
      </c>
      <c r="C203" s="115"/>
      <c r="D203" s="115"/>
      <c r="E203" s="115"/>
      <c r="F203" s="116">
        <f>F161</f>
        <v>0</v>
      </c>
    </row>
    <row r="204" spans="1:6" ht="15">
      <c r="A204" s="113"/>
      <c r="B204" s="114" t="s">
        <v>143</v>
      </c>
      <c r="C204" s="115"/>
      <c r="D204" s="115"/>
      <c r="E204" s="115"/>
      <c r="F204" s="116">
        <f>F178</f>
        <v>0</v>
      </c>
    </row>
    <row r="205" spans="1:6" ht="15">
      <c r="A205" s="113"/>
      <c r="B205" s="114" t="s">
        <v>146</v>
      </c>
      <c r="C205" s="115"/>
      <c r="D205" s="115"/>
      <c r="E205" s="115"/>
      <c r="F205" s="116">
        <f>F195</f>
        <v>0</v>
      </c>
    </row>
    <row r="206" spans="1:6" ht="15">
      <c r="A206" s="113"/>
      <c r="B206" s="114"/>
      <c r="C206" s="115"/>
      <c r="D206" s="115"/>
      <c r="E206" s="115"/>
      <c r="F206" s="116"/>
    </row>
    <row r="207" spans="1:6" ht="15">
      <c r="A207" s="113"/>
      <c r="B207" s="117"/>
      <c r="C207" s="115"/>
      <c r="D207" s="115"/>
      <c r="E207" s="115"/>
      <c r="F207" s="115"/>
    </row>
    <row r="208" spans="1:6" ht="15">
      <c r="A208" s="113"/>
      <c r="B208" s="151" t="s">
        <v>120</v>
      </c>
      <c r="C208" s="152"/>
      <c r="D208" s="152"/>
      <c r="E208" s="152"/>
      <c r="F208" s="118">
        <f>SUM(F199:F205)</f>
        <v>0</v>
      </c>
    </row>
    <row r="209" spans="1:6" ht="15">
      <c r="A209" s="113"/>
      <c r="B209" s="137" t="s">
        <v>122</v>
      </c>
      <c r="C209" s="150"/>
      <c r="D209" s="150"/>
      <c r="E209" s="150"/>
      <c r="F209" s="119">
        <f>ROUND(F208*0.25,2)</f>
        <v>0</v>
      </c>
    </row>
    <row r="210" spans="1:6" ht="15">
      <c r="A210" s="113"/>
      <c r="B210" s="151" t="s">
        <v>121</v>
      </c>
      <c r="C210" s="152"/>
      <c r="D210" s="152"/>
      <c r="E210" s="152"/>
      <c r="F210" s="120">
        <f>F208+F209</f>
        <v>0</v>
      </c>
    </row>
    <row r="211" spans="1:6" ht="15">
      <c r="A211" s="88"/>
      <c r="B211" s="89"/>
      <c r="C211" s="90"/>
      <c r="D211" s="91"/>
      <c r="E211" s="91"/>
      <c r="F211" s="92"/>
    </row>
    <row r="212" spans="2:6" ht="15">
      <c r="B212" s="121" t="s">
        <v>71</v>
      </c>
      <c r="C212" s="121"/>
      <c r="D212" s="121"/>
      <c r="E212" s="122"/>
      <c r="F212" s="122"/>
    </row>
    <row r="213" spans="2:6" ht="104.25" customHeight="1">
      <c r="B213" s="148" t="s">
        <v>145</v>
      </c>
      <c r="C213" s="148"/>
      <c r="D213" s="148"/>
      <c r="E213" s="148"/>
      <c r="F213" s="148"/>
    </row>
    <row r="214" spans="2:6" ht="15">
      <c r="B214" s="123"/>
      <c r="C214" s="123"/>
      <c r="D214" s="123" t="s">
        <v>75</v>
      </c>
      <c r="E214" s="124"/>
      <c r="F214" s="124"/>
    </row>
    <row r="215" spans="2:6" ht="15">
      <c r="B215" s="134"/>
      <c r="C215" s="134"/>
      <c r="D215" s="134"/>
      <c r="E215" s="135"/>
      <c r="F215" s="135"/>
    </row>
    <row r="216" spans="2:6" ht="15">
      <c r="B216" s="134" t="s">
        <v>72</v>
      </c>
      <c r="C216" s="134"/>
      <c r="D216" s="134"/>
      <c r="E216" s="136" t="s">
        <v>74</v>
      </c>
      <c r="F216" s="135"/>
    </row>
    <row r="217" spans="2:6" ht="15">
      <c r="B217" s="134"/>
      <c r="C217" s="134"/>
      <c r="D217" s="134"/>
      <c r="E217" s="136" t="s">
        <v>73</v>
      </c>
      <c r="F217" s="135"/>
    </row>
    <row r="218" spans="2:6" ht="15">
      <c r="B218" s="123"/>
      <c r="C218" s="123"/>
      <c r="D218" s="123"/>
      <c r="E218" s="124"/>
      <c r="F218" s="124"/>
    </row>
    <row r="219" spans="2:6" ht="15">
      <c r="B219" s="125"/>
      <c r="C219" s="125"/>
      <c r="D219" s="125"/>
      <c r="E219" s="126"/>
      <c r="F219" s="126"/>
    </row>
  </sheetData>
  <sheetProtection password="DEB9" sheet="1" selectLockedCells="1"/>
  <mergeCells count="77">
    <mergeCell ref="B210:E210"/>
    <mergeCell ref="B149:F149"/>
    <mergeCell ref="B150:F150"/>
    <mergeCell ref="B157:E157"/>
    <mergeCell ref="B159:F159"/>
    <mergeCell ref="B165:F165"/>
    <mergeCell ref="B144:F144"/>
    <mergeCell ref="B145:E145"/>
    <mergeCell ref="B146:E146"/>
    <mergeCell ref="B108:F108"/>
    <mergeCell ref="B107:E107"/>
    <mergeCell ref="B114:E114"/>
    <mergeCell ref="B198:F198"/>
    <mergeCell ref="B182:F182"/>
    <mergeCell ref="B190:E190"/>
    <mergeCell ref="B192:F192"/>
    <mergeCell ref="B193:E193"/>
    <mergeCell ref="B208:E208"/>
    <mergeCell ref="B194:E194"/>
    <mergeCell ref="B187:E187"/>
    <mergeCell ref="B188:F188"/>
    <mergeCell ref="B177:E177"/>
    <mergeCell ref="B181:F181"/>
    <mergeCell ref="B27:F27"/>
    <mergeCell ref="B118:F118"/>
    <mergeCell ref="B119:F119"/>
    <mergeCell ref="B125:E125"/>
    <mergeCell ref="B127:F127"/>
    <mergeCell ref="B160:E160"/>
    <mergeCell ref="B178:E178"/>
    <mergeCell ref="B161:E161"/>
    <mergeCell ref="B43:F43"/>
    <mergeCell ref="B58:E58"/>
    <mergeCell ref="B59:F59"/>
    <mergeCell ref="B66:E66"/>
    <mergeCell ref="B213:F213"/>
    <mergeCell ref="B85:E85"/>
    <mergeCell ref="B92:E92"/>
    <mergeCell ref="B93:E93"/>
    <mergeCell ref="B77:F77"/>
    <mergeCell ref="B209:E209"/>
    <mergeCell ref="B2:F2"/>
    <mergeCell ref="B72:E72"/>
    <mergeCell ref="B31:F31"/>
    <mergeCell ref="B3:F3"/>
    <mergeCell ref="B20:E20"/>
    <mergeCell ref="B21:F21"/>
    <mergeCell ref="B26:E26"/>
    <mergeCell ref="B42:E42"/>
    <mergeCell ref="B67:F67"/>
    <mergeCell ref="B30:E30"/>
    <mergeCell ref="B82:E82"/>
    <mergeCell ref="B73:F73"/>
    <mergeCell ref="B76:E76"/>
    <mergeCell ref="B97:F97"/>
    <mergeCell ref="B98:F98"/>
    <mergeCell ref="B86:E86"/>
    <mergeCell ref="B87:E87"/>
    <mergeCell ref="B84:F84"/>
    <mergeCell ref="B94:E94"/>
    <mergeCell ref="B88:E88"/>
    <mergeCell ref="B195:E195"/>
    <mergeCell ref="B133:F133"/>
    <mergeCell ref="B142:E142"/>
    <mergeCell ref="B115:E115"/>
    <mergeCell ref="B110:E110"/>
    <mergeCell ref="B112:F112"/>
    <mergeCell ref="B113:E113"/>
    <mergeCell ref="B128:E128"/>
    <mergeCell ref="B174:E174"/>
    <mergeCell ref="B176:F176"/>
    <mergeCell ref="B129:E129"/>
    <mergeCell ref="B132:F132"/>
    <mergeCell ref="B164:F164"/>
    <mergeCell ref="B89:E89"/>
    <mergeCell ref="B90:E90"/>
    <mergeCell ref="B91:E91"/>
  </mergeCells>
  <conditionalFormatting sqref="F1:F2 F20 F31:F38 F62 F64 F66 F5:F6 F82:F84 F48:F50 F109 F206:F207 F40 F52:F57 F88:F96 F115:F117 F129:F131 F147:F148 F162:F163 F179:F180 F196:F204 F214:F65536 F210:F212 F166:F173 F151:F156 F134:F141 F120:F124 F99:F104 F185 F191:F192">
    <cfRule type="cellIs" priority="121" dxfId="82" operator="equal" stopIfTrue="1">
      <formula>0</formula>
    </cfRule>
  </conditionalFormatting>
  <conditionalFormatting sqref="F68 F70 F72:F74 F76:F78 F80">
    <cfRule type="cellIs" priority="118" dxfId="82" operator="equal" stopIfTrue="1">
      <formula>0</formula>
    </cfRule>
  </conditionalFormatting>
  <conditionalFormatting sqref="F43:F44">
    <cfRule type="cellIs" priority="117" dxfId="82" operator="equal" stopIfTrue="1">
      <formula>0</formula>
    </cfRule>
  </conditionalFormatting>
  <conditionalFormatting sqref="F59:F60">
    <cfRule type="cellIs" priority="116" dxfId="82" operator="equal" stopIfTrue="1">
      <formula>0</formula>
    </cfRule>
  </conditionalFormatting>
  <conditionalFormatting sqref="F67">
    <cfRule type="cellIs" priority="115" dxfId="82" operator="equal" stopIfTrue="1">
      <formula>0</formula>
    </cfRule>
  </conditionalFormatting>
  <conditionalFormatting sqref="F56:F57">
    <cfRule type="cellIs" priority="114" dxfId="82" operator="equal" stopIfTrue="1">
      <formula>0</formula>
    </cfRule>
  </conditionalFormatting>
  <conditionalFormatting sqref="F46:F47">
    <cfRule type="cellIs" priority="112" dxfId="82" operator="equal" stopIfTrue="1">
      <formula>0</formula>
    </cfRule>
  </conditionalFormatting>
  <conditionalFormatting sqref="F10 F12">
    <cfRule type="cellIs" priority="111" dxfId="82" operator="equal" stopIfTrue="1">
      <formula>0</formula>
    </cfRule>
  </conditionalFormatting>
  <conditionalFormatting sqref="F3">
    <cfRule type="cellIs" priority="110" dxfId="82" operator="equal" stopIfTrue="1">
      <formula>0</formula>
    </cfRule>
  </conditionalFormatting>
  <conditionalFormatting sqref="F11">
    <cfRule type="cellIs" priority="107" dxfId="82" operator="equal" stopIfTrue="1">
      <formula>0</formula>
    </cfRule>
  </conditionalFormatting>
  <conditionalFormatting sqref="F9">
    <cfRule type="cellIs" priority="108" dxfId="82" operator="equal" stopIfTrue="1">
      <formula>0</formula>
    </cfRule>
  </conditionalFormatting>
  <conditionalFormatting sqref="F13 F16">
    <cfRule type="cellIs" priority="105" dxfId="82" operator="equal" stopIfTrue="1">
      <formula>0</formula>
    </cfRule>
  </conditionalFormatting>
  <conditionalFormatting sqref="F21">
    <cfRule type="cellIs" priority="101" dxfId="82" operator="equal" stopIfTrue="1">
      <formula>0</formula>
    </cfRule>
  </conditionalFormatting>
  <conditionalFormatting sqref="F23">
    <cfRule type="cellIs" priority="96" dxfId="82" operator="equal" stopIfTrue="1">
      <formula>0</formula>
    </cfRule>
  </conditionalFormatting>
  <conditionalFormatting sqref="F25">
    <cfRule type="cellIs" priority="95" dxfId="82" operator="equal" stopIfTrue="1">
      <formula>0</formula>
    </cfRule>
  </conditionalFormatting>
  <conditionalFormatting sqref="F27">
    <cfRule type="cellIs" priority="93" dxfId="82" operator="equal" stopIfTrue="1">
      <formula>0</formula>
    </cfRule>
  </conditionalFormatting>
  <conditionalFormatting sqref="F29">
    <cfRule type="cellIs" priority="92" dxfId="82" operator="equal" stopIfTrue="1">
      <formula>0</formula>
    </cfRule>
  </conditionalFormatting>
  <conditionalFormatting sqref="F85:F87">
    <cfRule type="cellIs" priority="90" dxfId="82" operator="equal" stopIfTrue="1">
      <formula>0</formula>
    </cfRule>
  </conditionalFormatting>
  <conditionalFormatting sqref="F26">
    <cfRule type="cellIs" priority="89" dxfId="82" operator="equal" stopIfTrue="1">
      <formula>0</formula>
    </cfRule>
  </conditionalFormatting>
  <conditionalFormatting sqref="F30">
    <cfRule type="cellIs" priority="88" dxfId="82" operator="equal" stopIfTrue="1">
      <formula>0</formula>
    </cfRule>
  </conditionalFormatting>
  <conditionalFormatting sqref="F42">
    <cfRule type="cellIs" priority="87" dxfId="82" operator="equal" stopIfTrue="1">
      <formula>0</formula>
    </cfRule>
  </conditionalFormatting>
  <conditionalFormatting sqref="F58">
    <cfRule type="cellIs" priority="86" dxfId="82" operator="equal" stopIfTrue="1">
      <formula>0</formula>
    </cfRule>
  </conditionalFormatting>
  <conditionalFormatting sqref="F63">
    <cfRule type="cellIs" priority="82" dxfId="82" operator="equal" stopIfTrue="1">
      <formula>0</formula>
    </cfRule>
  </conditionalFormatting>
  <conditionalFormatting sqref="F65">
    <cfRule type="cellIs" priority="81" dxfId="82" operator="equal" stopIfTrue="1">
      <formula>0</formula>
    </cfRule>
  </conditionalFormatting>
  <conditionalFormatting sqref="F69">
    <cfRule type="cellIs" priority="80" dxfId="82" operator="equal" stopIfTrue="1">
      <formula>0</formula>
    </cfRule>
  </conditionalFormatting>
  <conditionalFormatting sqref="F71">
    <cfRule type="cellIs" priority="79" dxfId="82" operator="equal" stopIfTrue="1">
      <formula>0</formula>
    </cfRule>
  </conditionalFormatting>
  <conditionalFormatting sqref="F75">
    <cfRule type="cellIs" priority="77" dxfId="82" operator="equal" stopIfTrue="1">
      <formula>0</formula>
    </cfRule>
  </conditionalFormatting>
  <conditionalFormatting sqref="F79">
    <cfRule type="cellIs" priority="75" dxfId="82" operator="equal" stopIfTrue="1">
      <formula>0</formula>
    </cfRule>
  </conditionalFormatting>
  <conditionalFormatting sqref="F81">
    <cfRule type="cellIs" priority="74" dxfId="82" operator="equal" stopIfTrue="1">
      <formula>0</formula>
    </cfRule>
  </conditionalFormatting>
  <conditionalFormatting sqref="F7">
    <cfRule type="cellIs" priority="72" dxfId="82" operator="equal" stopIfTrue="1">
      <formula>0</formula>
    </cfRule>
  </conditionalFormatting>
  <conditionalFormatting sqref="F19">
    <cfRule type="cellIs" priority="69" dxfId="82" operator="equal" stopIfTrue="1">
      <formula>0</formula>
    </cfRule>
  </conditionalFormatting>
  <conditionalFormatting sqref="F18">
    <cfRule type="cellIs" priority="70" dxfId="82" operator="equal" stopIfTrue="1">
      <formula>0</formula>
    </cfRule>
  </conditionalFormatting>
  <conditionalFormatting sqref="F98">
    <cfRule type="cellIs" priority="64" dxfId="82" operator="equal" stopIfTrue="1">
      <formula>0</formula>
    </cfRule>
  </conditionalFormatting>
  <conditionalFormatting sqref="F17">
    <cfRule type="cellIs" priority="68" dxfId="82" operator="equal" stopIfTrue="1">
      <formula>0</formula>
    </cfRule>
  </conditionalFormatting>
  <conditionalFormatting sqref="F14">
    <cfRule type="cellIs" priority="67" dxfId="82" operator="equal" stopIfTrue="1">
      <formula>0</formula>
    </cfRule>
  </conditionalFormatting>
  <conditionalFormatting sqref="F15">
    <cfRule type="cellIs" priority="66" dxfId="82" operator="equal" stopIfTrue="1">
      <formula>0</formula>
    </cfRule>
  </conditionalFormatting>
  <conditionalFormatting sqref="F97">
    <cfRule type="cellIs" priority="65" dxfId="82" operator="equal" stopIfTrue="1">
      <formula>0</formula>
    </cfRule>
  </conditionalFormatting>
  <conditionalFormatting sqref="F113">
    <cfRule type="cellIs" priority="61" dxfId="82" operator="equal" stopIfTrue="1">
      <formula>0</formula>
    </cfRule>
  </conditionalFormatting>
  <conditionalFormatting sqref="F110:F112">
    <cfRule type="cellIs" priority="63" dxfId="82" operator="equal" stopIfTrue="1">
      <formula>0</formula>
    </cfRule>
  </conditionalFormatting>
  <conditionalFormatting sqref="F118">
    <cfRule type="cellIs" priority="60" dxfId="82" operator="equal" stopIfTrue="1">
      <formula>0</formula>
    </cfRule>
  </conditionalFormatting>
  <conditionalFormatting sqref="F119">
    <cfRule type="cellIs" priority="59" dxfId="82" operator="equal" stopIfTrue="1">
      <formula>0</formula>
    </cfRule>
  </conditionalFormatting>
  <conditionalFormatting sqref="F128">
    <cfRule type="cellIs" priority="56" dxfId="82" operator="equal" stopIfTrue="1">
      <formula>0</formula>
    </cfRule>
  </conditionalFormatting>
  <conditionalFormatting sqref="F125:F127">
    <cfRule type="cellIs" priority="57" dxfId="82" operator="equal" stopIfTrue="1">
      <formula>0</formula>
    </cfRule>
  </conditionalFormatting>
  <conditionalFormatting sqref="F132">
    <cfRule type="cellIs" priority="55" dxfId="82" operator="equal" stopIfTrue="1">
      <formula>0</formula>
    </cfRule>
  </conditionalFormatting>
  <conditionalFormatting sqref="F133">
    <cfRule type="cellIs" priority="54" dxfId="82" operator="equal" stopIfTrue="1">
      <formula>0</formula>
    </cfRule>
  </conditionalFormatting>
  <conditionalFormatting sqref="F146">
    <cfRule type="cellIs" priority="53" dxfId="82" operator="equal" stopIfTrue="1">
      <formula>0</formula>
    </cfRule>
  </conditionalFormatting>
  <conditionalFormatting sqref="F145">
    <cfRule type="cellIs" priority="51" dxfId="82" operator="equal" stopIfTrue="1">
      <formula>0</formula>
    </cfRule>
  </conditionalFormatting>
  <conditionalFormatting sqref="F142:F144">
    <cfRule type="cellIs" priority="52" dxfId="82" operator="equal" stopIfTrue="1">
      <formula>0</formula>
    </cfRule>
  </conditionalFormatting>
  <conditionalFormatting sqref="F209">
    <cfRule type="cellIs" priority="50" dxfId="82" operator="equal" stopIfTrue="1">
      <formula>0</formula>
    </cfRule>
  </conditionalFormatting>
  <conditionalFormatting sqref="F208">
    <cfRule type="cellIs" priority="48" dxfId="82" operator="equal" stopIfTrue="1">
      <formula>0</formula>
    </cfRule>
  </conditionalFormatting>
  <conditionalFormatting sqref="F157:F159">
    <cfRule type="cellIs" priority="42" dxfId="82" operator="equal" stopIfTrue="1">
      <formula>0</formula>
    </cfRule>
  </conditionalFormatting>
  <conditionalFormatting sqref="F164">
    <cfRule type="cellIs" priority="40" dxfId="82" operator="equal" stopIfTrue="1">
      <formula>0</formula>
    </cfRule>
  </conditionalFormatting>
  <conditionalFormatting sqref="F149">
    <cfRule type="cellIs" priority="45" dxfId="82" operator="equal" stopIfTrue="1">
      <formula>0</formula>
    </cfRule>
  </conditionalFormatting>
  <conditionalFormatting sqref="F150">
    <cfRule type="cellIs" priority="44" dxfId="82" operator="equal" stopIfTrue="1">
      <formula>0</formula>
    </cfRule>
  </conditionalFormatting>
  <conditionalFormatting sqref="F161">
    <cfRule type="cellIs" priority="43" dxfId="82" operator="equal" stopIfTrue="1">
      <formula>0</formula>
    </cfRule>
  </conditionalFormatting>
  <conditionalFormatting sqref="F160">
    <cfRule type="cellIs" priority="41" dxfId="82" operator="equal" stopIfTrue="1">
      <formula>0</formula>
    </cfRule>
  </conditionalFormatting>
  <conditionalFormatting sqref="F165">
    <cfRule type="cellIs" priority="39" dxfId="82" operator="equal" stopIfTrue="1">
      <formula>0</formula>
    </cfRule>
  </conditionalFormatting>
  <conditionalFormatting sqref="F178">
    <cfRule type="cellIs" priority="38" dxfId="82" operator="equal" stopIfTrue="1">
      <formula>0</formula>
    </cfRule>
  </conditionalFormatting>
  <conditionalFormatting sqref="F177">
    <cfRule type="cellIs" priority="36" dxfId="82" operator="equal" stopIfTrue="1">
      <formula>0</formula>
    </cfRule>
  </conditionalFormatting>
  <conditionalFormatting sqref="F174:F176">
    <cfRule type="cellIs" priority="37" dxfId="82" operator="equal" stopIfTrue="1">
      <formula>0</formula>
    </cfRule>
  </conditionalFormatting>
  <conditionalFormatting sqref="F39">
    <cfRule type="cellIs" priority="29" dxfId="82" operator="equal" stopIfTrue="1">
      <formula>0</formula>
    </cfRule>
  </conditionalFormatting>
  <conditionalFormatting sqref="F41">
    <cfRule type="cellIs" priority="28" dxfId="82" operator="equal" stopIfTrue="1">
      <formula>0</formula>
    </cfRule>
  </conditionalFormatting>
  <conditionalFormatting sqref="F45">
    <cfRule type="cellIs" priority="27" dxfId="82" operator="equal" stopIfTrue="1">
      <formula>0</formula>
    </cfRule>
  </conditionalFormatting>
  <conditionalFormatting sqref="F51">
    <cfRule type="cellIs" priority="26" dxfId="82" operator="equal" stopIfTrue="1">
      <formula>0</formula>
    </cfRule>
  </conditionalFormatting>
  <conditionalFormatting sqref="F61">
    <cfRule type="cellIs" priority="25" dxfId="82" operator="equal" stopIfTrue="1">
      <formula>0</formula>
    </cfRule>
  </conditionalFormatting>
  <conditionalFormatting sqref="F181">
    <cfRule type="cellIs" priority="23" dxfId="82" operator="equal" stopIfTrue="1">
      <formula>0</formula>
    </cfRule>
  </conditionalFormatting>
  <conditionalFormatting sqref="F182">
    <cfRule type="cellIs" priority="22" dxfId="82" operator="equal" stopIfTrue="1">
      <formula>0</formula>
    </cfRule>
  </conditionalFormatting>
  <conditionalFormatting sqref="F195">
    <cfRule type="cellIs" priority="21" dxfId="82" operator="equal" stopIfTrue="1">
      <formula>0</formula>
    </cfRule>
  </conditionalFormatting>
  <conditionalFormatting sqref="F193:F194">
    <cfRule type="cellIs" priority="19" dxfId="82" operator="equal" stopIfTrue="1">
      <formula>0</formula>
    </cfRule>
  </conditionalFormatting>
  <conditionalFormatting sqref="F190">
    <cfRule type="cellIs" priority="20" dxfId="82" operator="equal" stopIfTrue="1">
      <formula>0</formula>
    </cfRule>
  </conditionalFormatting>
  <conditionalFormatting sqref="F108">
    <cfRule type="cellIs" priority="13" dxfId="82" operator="equal" stopIfTrue="1">
      <formula>0</formula>
    </cfRule>
  </conditionalFormatting>
  <conditionalFormatting sqref="F205">
    <cfRule type="cellIs" priority="14" dxfId="82" operator="equal" stopIfTrue="1">
      <formula>0</formula>
    </cfRule>
  </conditionalFormatting>
  <conditionalFormatting sqref="F107">
    <cfRule type="cellIs" priority="12" dxfId="82" operator="equal" stopIfTrue="1">
      <formula>0</formula>
    </cfRule>
  </conditionalFormatting>
  <conditionalFormatting sqref="F114">
    <cfRule type="cellIs" priority="10" dxfId="82" operator="equal" stopIfTrue="1">
      <formula>0</formula>
    </cfRule>
  </conditionalFormatting>
  <conditionalFormatting sqref="F187">
    <cfRule type="cellIs" priority="9" dxfId="82" operator="equal" stopIfTrue="1">
      <formula>0</formula>
    </cfRule>
  </conditionalFormatting>
  <conditionalFormatting sqref="F188">
    <cfRule type="cellIs" priority="7" dxfId="82" operator="equal" stopIfTrue="1">
      <formula>0</formula>
    </cfRule>
  </conditionalFormatting>
  <conditionalFormatting sqref="F105">
    <cfRule type="cellIs" priority="6" dxfId="82" operator="equal" stopIfTrue="1">
      <formula>0</formula>
    </cfRule>
  </conditionalFormatting>
  <conditionalFormatting sqref="F106">
    <cfRule type="cellIs" priority="5" dxfId="82" operator="equal" stopIfTrue="1">
      <formula>0</formula>
    </cfRule>
  </conditionalFormatting>
  <conditionalFormatting sqref="F183">
    <cfRule type="cellIs" priority="4" dxfId="82" operator="equal" stopIfTrue="1">
      <formula>0</formula>
    </cfRule>
  </conditionalFormatting>
  <conditionalFormatting sqref="F184">
    <cfRule type="cellIs" priority="3" dxfId="82" operator="equal" stopIfTrue="1">
      <formula>0</formula>
    </cfRule>
  </conditionalFormatting>
  <conditionalFormatting sqref="F186">
    <cfRule type="cellIs" priority="2" dxfId="82" operator="equal" stopIfTrue="1">
      <formula>0</formula>
    </cfRule>
  </conditionalFormatting>
  <conditionalFormatting sqref="F189">
    <cfRule type="cellIs" priority="1" dxfId="82" operator="equal" stopIfTrue="1">
      <formula>0</formula>
    </cfRule>
  </conditionalFormatting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90" r:id="rId1"/>
  <headerFooter>
    <oddFooter>&amp;R&amp;P od &amp;N</oddFooter>
  </headerFooter>
  <rowBreaks count="6" manualBreakCount="6">
    <brk id="9" max="5" man="1"/>
    <brk id="17" max="5" man="1"/>
    <brk id="27" max="255" man="1"/>
    <brk id="33" max="5" man="1"/>
    <brk id="37" max="255" man="1"/>
    <brk id="1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Miro_3</dc:creator>
  <cp:keywords/>
  <dc:description/>
  <cp:lastModifiedBy>Marko Miletić</cp:lastModifiedBy>
  <cp:lastPrinted>2023-07-20T08:06:56Z</cp:lastPrinted>
  <dcterms:created xsi:type="dcterms:W3CDTF">2017-05-16T15:25:14Z</dcterms:created>
  <dcterms:modified xsi:type="dcterms:W3CDTF">2023-09-14T11:54:27Z</dcterms:modified>
  <cp:category/>
  <cp:version/>
  <cp:contentType/>
  <cp:contentStatus/>
</cp:coreProperties>
</file>