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860" windowHeight="10155" tabRatio="698" activeTab="0"/>
  </bookViews>
  <sheets>
    <sheet name="Troškovnik" sheetId="1" r:id="rId1"/>
  </sheets>
  <definedNames>
    <definedName name="_xlnm.Print_Area" localSheetId="0">#N/A</definedName>
  </definedNames>
  <calcPr fullCalcOnLoad="1"/>
</workbook>
</file>

<file path=xl/sharedStrings.xml><?xml version="1.0" encoding="utf-8"?>
<sst xmlns="http://schemas.openxmlformats.org/spreadsheetml/2006/main" count="545" uniqueCount="220">
  <si>
    <t>1.</t>
  </si>
  <si>
    <t>POTPORNI ZIDOVI</t>
  </si>
  <si>
    <t>1.1.</t>
  </si>
  <si>
    <r>
      <t>m</t>
    </r>
    <r>
      <rPr>
        <vertAlign val="superscript"/>
        <sz val="10"/>
        <rFont val="Arial"/>
        <family val="2"/>
      </rPr>
      <t>3</t>
    </r>
  </si>
  <si>
    <t>a'</t>
  </si>
  <si>
    <t>1.2.</t>
  </si>
  <si>
    <t>1.3.</t>
  </si>
  <si>
    <t>1.4.</t>
  </si>
  <si>
    <t>1.5.</t>
  </si>
  <si>
    <r>
      <t>m</t>
    </r>
    <r>
      <rPr>
        <vertAlign val="superscript"/>
        <sz val="10"/>
        <rFont val="Arial"/>
        <family val="2"/>
      </rPr>
      <t>2</t>
    </r>
  </si>
  <si>
    <t>kg</t>
  </si>
  <si>
    <t>m'</t>
  </si>
  <si>
    <t>2.</t>
  </si>
  <si>
    <t>UPOJNI BUNARI</t>
  </si>
  <si>
    <t>2.1.</t>
  </si>
  <si>
    <t>2.2.</t>
  </si>
  <si>
    <t>2.3.</t>
  </si>
  <si>
    <t>2.4.</t>
  </si>
  <si>
    <t>kom</t>
  </si>
  <si>
    <t>M.P.</t>
  </si>
  <si>
    <t>Odgovorna osoba ponuditelja</t>
  </si>
  <si>
    <t>PDV 25%</t>
  </si>
  <si>
    <t>ZEMLJANI RADOVI</t>
  </si>
  <si>
    <t>BETONSKI RADOVI</t>
  </si>
  <si>
    <t>3.</t>
  </si>
  <si>
    <t>OSTALI RADOVI</t>
  </si>
  <si>
    <t>OBORINSKA KANALIZACIJA</t>
  </si>
  <si>
    <t>1.1.1.</t>
  </si>
  <si>
    <t>1.1.2.</t>
  </si>
  <si>
    <t>1.2.1.</t>
  </si>
  <si>
    <t>1.2.2.</t>
  </si>
  <si>
    <t>1.2.3.</t>
  </si>
  <si>
    <t>1.3.1.</t>
  </si>
  <si>
    <t>1.3.2.</t>
  </si>
  <si>
    <t>2.1.1.</t>
  </si>
  <si>
    <t>2.1.2.</t>
  </si>
  <si>
    <t>2.1.3.</t>
  </si>
  <si>
    <t>2.2.1.</t>
  </si>
  <si>
    <t>2.2.2.</t>
  </si>
  <si>
    <t>ZIDARSKI RADOVI</t>
  </si>
  <si>
    <t>2.3.1.</t>
  </si>
  <si>
    <t>2.3.2.</t>
  </si>
  <si>
    <t>2.4.1.</t>
  </si>
  <si>
    <t>2.4.2.</t>
  </si>
  <si>
    <t>2.4.3.</t>
  </si>
  <si>
    <t>3.1.</t>
  </si>
  <si>
    <t>3.2.</t>
  </si>
  <si>
    <t>3.3.</t>
  </si>
  <si>
    <t>3.4.</t>
  </si>
  <si>
    <t>4.</t>
  </si>
  <si>
    <t>ASFALTERSKI RADOVI</t>
  </si>
  <si>
    <t>4.1.</t>
  </si>
  <si>
    <t>2.2.3.</t>
  </si>
  <si>
    <t>2.2.4.</t>
  </si>
  <si>
    <t>2.2.5.</t>
  </si>
  <si>
    <t>komplet</t>
  </si>
  <si>
    <t>PRIPREMNI RADOVI</t>
  </si>
  <si>
    <t>MONTERSKI RADOVI</t>
  </si>
  <si>
    <t>1.2.4.</t>
  </si>
  <si>
    <t>1.2.5.</t>
  </si>
  <si>
    <t>1.2.6.</t>
  </si>
  <si>
    <t>1.4.1.</t>
  </si>
  <si>
    <t>1.4.2.</t>
  </si>
  <si>
    <t>1.5.1.</t>
  </si>
  <si>
    <t>PRIPREMNI RADOVI UKUPNO:</t>
  </si>
  <si>
    <t>ZEMLJANI RADOVI UKUPNO:</t>
  </si>
  <si>
    <t>BETONSKI RADOVI UKUPNO:</t>
  </si>
  <si>
    <t>MONTERSKI RADOVI UKUPNO:</t>
  </si>
  <si>
    <t>OSTALI RADOVI UKUPNO:</t>
  </si>
  <si>
    <t>ZIDARSKI RADOVI UKUPNO:</t>
  </si>
  <si>
    <t>Radovi na potpornim zidovima i upojnim bunarima izvodit će se na više lokacija.</t>
  </si>
  <si>
    <t>Iskazane količine u troškovniku su okvirne.</t>
  </si>
  <si>
    <t>Obračun radove vrši se prema stvarno izvedenim količinama.</t>
  </si>
  <si>
    <t>Napomena:</t>
  </si>
  <si>
    <t>CIJENA (sa PDV-om)</t>
  </si>
  <si>
    <t>CIJENA (bez PDV-a)</t>
  </si>
  <si>
    <t>Montaža i demontaža zaštitne ograde duž čitave trase kanala. Zaštitnu ogradu potrebno je postaviti obostrano radi zaštite pješaka i vozila. Zaštitna ograda mora biti u svemu u skladu sa svim važećim pravilnicima i propisima.
U cijenu je uključen sav potreban materijal i rad.
Obračun po m' izvedene ograde.</t>
  </si>
  <si>
    <r>
      <t>Razbijanje i skidanje postojećeg asfaltnog zastora, utovar i odvoz na deponij izvođača radova.
Jedinična cijena uključuje sav potreban materijal i rad.
Obračun po m</t>
    </r>
    <r>
      <rPr>
        <vertAlign val="superscript"/>
        <sz val="10"/>
        <rFont val="Arial"/>
        <family val="2"/>
      </rPr>
      <t>2</t>
    </r>
    <r>
      <rPr>
        <sz val="10"/>
        <rFont val="Arial"/>
        <family val="2"/>
      </rPr>
      <t xml:space="preserve"> razbijenog i uklonjenog asfalta.</t>
    </r>
  </si>
  <si>
    <r>
      <t>Planiranje dna kanala nakon iskopa. Dno kanala planirati sa točnošću +/- 3 cm.
Jedinična cijena uključuje sav potreban materijal i rad.
Obračun po m</t>
    </r>
    <r>
      <rPr>
        <vertAlign val="superscript"/>
        <sz val="10"/>
        <rFont val="Arial"/>
        <family val="2"/>
      </rPr>
      <t>2</t>
    </r>
    <r>
      <rPr>
        <sz val="10"/>
        <rFont val="Arial"/>
        <family val="2"/>
      </rPr>
      <t xml:space="preserve"> isplanirane površine.</t>
    </r>
  </si>
  <si>
    <r>
      <t>Izrada pješčane posteljice ispod cijevi debljine 10 cm te obloge oko i iznad cijevi debljine 30 cm sa zbijanjem.
Jedinična cijena uključuje dobavu, dopremu i ugradnju pijeska veličine zrna 0-4 mm.
Ugradnja podrazumijeva razastiranje, planiranje, nabijanje pijeska kao i ostale radove vezane za izradu posteljice i zaštitu cjevovoda.
U cijenu je uključen sav potreban materijal i rad.
Obračun po m</t>
    </r>
    <r>
      <rPr>
        <vertAlign val="superscript"/>
        <sz val="10"/>
        <rFont val="Arial"/>
        <family val="2"/>
      </rPr>
      <t>3</t>
    </r>
    <r>
      <rPr>
        <sz val="10"/>
        <rFont val="Arial"/>
        <family val="2"/>
      </rPr>
      <t xml:space="preserve"> ugrađenog pijeska  u zbijenom stanju po idealnom presjeku.</t>
    </r>
  </si>
  <si>
    <r>
      <t>Zatrpavanje preostalog dijela rova sitnim materijalom iz iskopa najveće veličine kamena 15 cm (nakon polaganja cijevi i izrade obloge cijevi).
Zatrpavanje izvesti u slojevima debljine max. 30 cm sa mehaničkim zbijanjem kako ne bi došlo do naknadnog slijeganja.
Ukoliko u iskopu nema dovoljne količine odgovarajućeg materijala, izvoditelj je dužan isti dopremiti sa pozajmišta što je uključeno u jediničnu cijenu stavke.
Jedinična cijena stavke uključuje sav potreban materijal i rad.
Obračun po m</t>
    </r>
    <r>
      <rPr>
        <vertAlign val="superscript"/>
        <sz val="10"/>
        <rFont val="Arial"/>
        <family val="2"/>
      </rPr>
      <t>3</t>
    </r>
    <r>
      <rPr>
        <sz val="10"/>
        <rFont val="Arial"/>
        <family val="2"/>
      </rPr>
      <t xml:space="preserve"> zatrpanog dijela rova  u zbijenom stanju po idealnom presjeku.</t>
    </r>
  </si>
  <si>
    <t>1.4.1.1.</t>
  </si>
  <si>
    <t>DN 250</t>
  </si>
  <si>
    <t>1.4.1.2.</t>
  </si>
  <si>
    <r>
      <t>Zatrpavanje prostora između zida i ceste. Zatrpavanje izvesti u slojevima  sa nabijanjem.
U cijenu je uklučen sav potreban materijal i rad.
Obračun po m</t>
    </r>
    <r>
      <rPr>
        <vertAlign val="superscript"/>
        <sz val="10"/>
        <rFont val="Arial"/>
        <family val="2"/>
      </rPr>
      <t>3</t>
    </r>
    <r>
      <rPr>
        <sz val="10"/>
        <rFont val="Arial"/>
        <family val="2"/>
      </rPr>
      <t xml:space="preserve"> u zbijenom stanju.</t>
    </r>
  </si>
  <si>
    <r>
      <t>Izrada, montaža i demontaža oplate zidova sa potrebnim podupiranjem i učvršćenjem.
U cijenu je uključen sav potreban materijal i rad.
Obračun po m</t>
    </r>
    <r>
      <rPr>
        <vertAlign val="superscript"/>
        <sz val="10"/>
        <rFont val="Arial"/>
        <family val="2"/>
      </rPr>
      <t>2</t>
    </r>
    <r>
      <rPr>
        <sz val="10"/>
        <rFont val="Arial"/>
        <family val="2"/>
      </rPr>
      <t>.</t>
    </r>
  </si>
  <si>
    <t>Dobava, izrada i ugradnja armature iz rebrastog čelika RA 400/500 i zavarenih armaturnih mreža MA 500/560.
U cijenu je uključen sav potreban materijal i rad.
Obračun po kg.</t>
  </si>
  <si>
    <t>Zidanje ogradno parapetnih zidova lomljenim obrađenim kamenom sa ugradnjom armaturne mreže Q 196.
U cijenu je uključen sav potreban materijal i rad, uključivo beton i potrebna oplata.</t>
  </si>
  <si>
    <r>
      <t>Izrada cementnog šprica fino zaribanog na ogradnim i potpornim zidovima.
U cijenu je uključen sav potreban materijal i rad.
Obračun po m</t>
    </r>
    <r>
      <rPr>
        <vertAlign val="superscript"/>
        <sz val="10"/>
        <rFont val="Arial"/>
        <family val="2"/>
      </rPr>
      <t>2</t>
    </r>
    <r>
      <rPr>
        <sz val="10"/>
        <rFont val="Arial"/>
        <family val="2"/>
      </rPr>
      <t>.</t>
    </r>
  </si>
  <si>
    <r>
      <t>Dobava, doprema i ugradnja geotekstila 300 g/m</t>
    </r>
    <r>
      <rPr>
        <vertAlign val="superscript"/>
        <sz val="10"/>
        <rFont val="Arial"/>
        <family val="2"/>
      </rPr>
      <t>2</t>
    </r>
    <r>
      <rPr>
        <sz val="10"/>
        <rFont val="Arial"/>
        <family val="2"/>
      </rPr>
      <t xml:space="preserve"> na upojne bunare.
Geotekstil se postavlja na ugrađeni drenažni sloj.
U cijenu je uključen sav potreban materijal i rad.
Obračun po m</t>
    </r>
    <r>
      <rPr>
        <vertAlign val="superscript"/>
        <sz val="10"/>
        <rFont val="Arial"/>
        <family val="2"/>
      </rPr>
      <t>2</t>
    </r>
    <r>
      <rPr>
        <sz val="10"/>
        <rFont val="Arial"/>
        <family val="2"/>
      </rPr>
      <t xml:space="preserve"> ugrađenog geotekstila.</t>
    </r>
  </si>
  <si>
    <t>3.1.1.</t>
  </si>
  <si>
    <t>3.1.2.</t>
  </si>
  <si>
    <t>3.1.3.</t>
  </si>
  <si>
    <t>3.2.1.</t>
  </si>
  <si>
    <t>3.2.2.</t>
  </si>
  <si>
    <t>BETONSKI RADOVI UKUPNO</t>
  </si>
  <si>
    <t>3.3.1.</t>
  </si>
  <si>
    <t>3.4.1.</t>
  </si>
  <si>
    <t>OSTALI RADOVI UKUPNO</t>
  </si>
  <si>
    <r>
      <t>Dobava, dovoz i ugradnja tamponske podloge debljine prosječno 10 cm sa valjanjem do potrebne nosivosti Me=80 MN/m</t>
    </r>
    <r>
      <rPr>
        <vertAlign val="superscript"/>
        <sz val="10"/>
        <rFont val="Arial"/>
        <family val="2"/>
      </rPr>
      <t>2</t>
    </r>
    <r>
      <rPr>
        <sz val="10"/>
        <rFont val="Arial"/>
        <family val="2"/>
      </rPr>
      <t>.
U cijenu je uključen sav potreban materijal i rad.
Obračun po m</t>
    </r>
    <r>
      <rPr>
        <vertAlign val="superscript"/>
        <sz val="10"/>
        <rFont val="Arial"/>
        <family val="2"/>
      </rPr>
      <t>2</t>
    </r>
    <r>
      <rPr>
        <sz val="10"/>
        <rFont val="Arial"/>
        <family val="2"/>
      </rPr>
      <t xml:space="preserve"> tamponirane podloge. </t>
    </r>
  </si>
  <si>
    <t>4.2.</t>
  </si>
  <si>
    <r>
      <t>Dobava, dovoz i strojna ugradnja nosivo-habajućeg sloja asfaltbetona AC 16 surf u sloju debljine 5 cm sa prethodnim špricanjem slojeva bitumenskom emulzijom.
U cijenu je uključen sav potreban materijal i rad.
Obračun po m</t>
    </r>
    <r>
      <rPr>
        <vertAlign val="superscript"/>
        <sz val="10"/>
        <rFont val="Arial"/>
        <family val="2"/>
      </rPr>
      <t>2</t>
    </r>
    <r>
      <rPr>
        <sz val="10"/>
        <rFont val="Arial"/>
        <family val="2"/>
      </rPr>
      <t xml:space="preserve"> asfaltirane površine.</t>
    </r>
  </si>
  <si>
    <t>4.3.</t>
  </si>
  <si>
    <t>REKAPITULACIJA:</t>
  </si>
  <si>
    <t>3.2.6.</t>
  </si>
  <si>
    <t>3.3.2.</t>
  </si>
  <si>
    <t>3.3.3.</t>
  </si>
  <si>
    <t>Uklanjanje stabla promjera debla do 30 cm zajedno sa panjem, rezanje, utovar, odvoz i zbrinjavanje.
U cijenu je uključen sav potreban materijal i rad.
Obračun po komadu.</t>
  </si>
  <si>
    <t>Uklanjanje stabla promjera debla 30 cm i više zajedno sa panjem, rezanje, utovar, odvoz i zbrinjavanje.
U cijenu je uključen sav potreban materijal i rad.
Obračun po komadu.</t>
  </si>
  <si>
    <r>
      <t>Krčenje granja, šiblja i niskog raslinja sa utovarom, odvodoz i zbrinjavanje.
U cijenu je uključen sav potreban materijal i rad.
Obračun po m</t>
    </r>
    <r>
      <rPr>
        <vertAlign val="superscript"/>
        <sz val="10"/>
        <rFont val="Arial"/>
        <family val="2"/>
      </rPr>
      <t>2</t>
    </r>
    <r>
      <rPr>
        <sz val="10"/>
        <rFont val="Arial"/>
        <family val="2"/>
      </rPr>
      <t>.</t>
    </r>
  </si>
  <si>
    <t>PRIPREMNI RADOVI UKUPNO</t>
  </si>
  <si>
    <r>
      <t>Dobava, doprema i ugradnja drobljenog kamenog materijala granulacije 0-60 mm sa valjanjem do potrebne zbijenosti za ugradnju na upojni bunar iznad geotekstila.
U cijenu je uključen sav potreban materijal i rad.
Obračun po m</t>
    </r>
    <r>
      <rPr>
        <vertAlign val="superscript"/>
        <sz val="10"/>
        <rFont val="Arial"/>
        <family val="2"/>
      </rPr>
      <t>3</t>
    </r>
    <r>
      <rPr>
        <sz val="10"/>
        <rFont val="Arial"/>
        <family val="2"/>
      </rPr>
      <t xml:space="preserve"> u zbijenom stanju.</t>
    </r>
  </si>
  <si>
    <r>
      <t>Dobava, doprema i ugradnja kamenog agregata (rizle) granulacije 4-8 mm sa valjanjem.
U cijenu je uključen sav potreban materijal i rad.
Obračun po m</t>
    </r>
    <r>
      <rPr>
        <vertAlign val="superscript"/>
        <sz val="10"/>
        <rFont val="Arial"/>
        <family val="2"/>
      </rPr>
      <t xml:space="preserve">3 </t>
    </r>
    <r>
      <rPr>
        <sz val="10"/>
        <rFont val="Arial"/>
        <family val="2"/>
      </rPr>
      <t>u zbijenom stanju</t>
    </r>
  </si>
  <si>
    <r>
      <t>Dobava, doprema i ugradnja kvalitetnog zemljanog materijala.
U cijenu je uključen sav potreban materijal i rad.
Obračun po m</t>
    </r>
    <r>
      <rPr>
        <vertAlign val="superscript"/>
        <sz val="10"/>
        <rFont val="Arial"/>
        <family val="2"/>
      </rPr>
      <t>3</t>
    </r>
    <r>
      <rPr>
        <sz val="10"/>
        <rFont val="Arial"/>
        <family val="2"/>
      </rPr>
      <t xml:space="preserve"> u rastresitom stanju (koeficijent 1,3).</t>
    </r>
  </si>
  <si>
    <t>DN 400</t>
  </si>
  <si>
    <t>Dobava, doprema i ugradnja PEHD koljena (45°).
Jedinična cijena uključuje sav potreban materijal i rad.
Obračun po komadu ugrađenog koljena.</t>
  </si>
  <si>
    <t>1.4.2.1.</t>
  </si>
  <si>
    <t>1.4.2.2.</t>
  </si>
  <si>
    <t>DN 200</t>
  </si>
  <si>
    <t>1.4.1.3.</t>
  </si>
  <si>
    <t>1.4.1.4.</t>
  </si>
  <si>
    <t>1.4.2.3.</t>
  </si>
  <si>
    <t>1.4.2.4.</t>
  </si>
  <si>
    <t>3.2.3.</t>
  </si>
  <si>
    <t>3.2.4.</t>
  </si>
  <si>
    <t>3.2.5.</t>
  </si>
  <si>
    <r>
      <t>Dobava, doprema i ugradnja materijala za izradu drenažnog sloja u upojnim bunarima.
Drenažni sloj izvodi se iz kamena promjera do 50 cm. 
U cijenu je uključen sav potreban materijal i rad.
Obračun po m</t>
    </r>
    <r>
      <rPr>
        <vertAlign val="superscript"/>
        <sz val="10"/>
        <rFont val="Arial"/>
        <family val="2"/>
      </rPr>
      <t>3</t>
    </r>
    <r>
      <rPr>
        <sz val="10"/>
        <rFont val="Arial"/>
        <family val="2"/>
      </rPr>
      <t xml:space="preserve"> u zbijenom stanju.</t>
    </r>
  </si>
  <si>
    <t>4.4.</t>
  </si>
  <si>
    <t>Po završetku radova, a najkasnije prije primopredaje prostor treba dovesti u uredno stanje.</t>
  </si>
  <si>
    <t>Betoniranje dna, zidova okna i izradu kinete vodonepropusnim betonom razreda čvrstoće C25/30 armiranog mrežom Q 221. Beton je potrebno ugrađivati pomoću pervibratora. Sve unutarnje površine potrebno vodonepropusnim cementnim mortom debljine 2 cm sa zaglađivanjem.</t>
  </si>
  <si>
    <t>Kompletna izvedba betonskih revizijskih okana oborinske kanalizacije veličine 1,00 x 1,00 m srednje visine 1,75 m. Jedinična cijena obuhvaća sav potreban materijal i rad za kompletnu izvedbu stavke uključivo potrebnu oplatu i armaturu. Obračun po komadu.</t>
  </si>
  <si>
    <t>Ugradnja betonske cijevi DN 500, betoniranje dna slivnika vodonepropusnim betonom razreda čvrstoće C25/30 debljine 20 cm. Stavka uključuje izradu jednostranog ili obostranog priključka za odvodnu cijev te betoniranje obloge cijevi slivnika betonom razreda čvrstoće C25/30 debljine 20 cm. Beton je potrebno ugrađivati pomoću pervibratora.</t>
  </si>
  <si>
    <t>Kompletna izvedba betonskog slivnika prosječne dubine 1,50 m sa taložnicom i jednom rešetkom. Okno slivnika je od betonske cijevi DN 500. Jedinična cijena obuhvaća sav potreban materijal i rad za kompletnu izvedbu stavke uključivo potrebnu oplatu i armaturu.
Obračun po komadu.</t>
  </si>
  <si>
    <t>1.3.1.1.</t>
  </si>
  <si>
    <t>1.3.1.2.</t>
  </si>
  <si>
    <t>1.3.2.1.</t>
  </si>
  <si>
    <t>1.3.2.2.</t>
  </si>
  <si>
    <t>Dobava, doprema i ugradnja lijevano-željeznog poklopca veličine 600 x 600 mm razreda opterećanja D 400 na revizijsko okno.</t>
  </si>
  <si>
    <t>Dobava, doprema i ugradnja lijevano-željezne rešetke 400 x 400 mm razreda opterećenja D 400 na okno slivnika.</t>
  </si>
  <si>
    <t>3.3.2.1.</t>
  </si>
  <si>
    <t>Cijev DN 600</t>
  </si>
  <si>
    <t>Cijev DN 800</t>
  </si>
  <si>
    <t>Cijev DN 1000</t>
  </si>
  <si>
    <t>3.3.4.</t>
  </si>
  <si>
    <t>3.3.2.2.</t>
  </si>
  <si>
    <t>3.3.2.3.</t>
  </si>
  <si>
    <t>Izrada revizijskog okna iznad upojnog bunara svijetlih dimenzija 60 x 60 cm debljine do 50 cm koje se ugrađuje na betonsku ploču debljine 20 cm dimenzija 150 x 150 cm.
Okno i ploču izvesti od armiranog betona debljine stijenki i ploče 20 cm, betona klase C25/30 i armaturne mreže Q 221.
U stavku je uključen sav potreban materijal i rad uključivo potrebna oplata. Obračun po kompletno izvedenom oknu.</t>
  </si>
  <si>
    <t>Dobava, doprema i ugradnja poklopca od lijevanog željeza, dimenzija 60 x 60 cm, razreda opterećenja C 250, na revizijsko okno upojnog bunara. U cijenu je uračunat sav potreban rad i materijal za kompletno izvršenje stavke. Obračun po ugrađenom poklopcu.</t>
  </si>
  <si>
    <t>Zatrpavanje materijalom iz iskopa</t>
  </si>
  <si>
    <t>Zatrpavanje sa dovozom materijala iz pozajmišta</t>
  </si>
  <si>
    <t>2.2.3.1.</t>
  </si>
  <si>
    <t>2.2.3.2.</t>
  </si>
  <si>
    <t>Armatura RA 400/500</t>
  </si>
  <si>
    <t>Armatura MA 500/560</t>
  </si>
  <si>
    <t>2.3.1.1.</t>
  </si>
  <si>
    <t>2.3.1.2.</t>
  </si>
  <si>
    <t>2.3.1.3.</t>
  </si>
  <si>
    <t>Zid sa jednim licem izveden u kamenu, druga strana izvedena iz betona u oplati</t>
  </si>
  <si>
    <t>Zid sa dva lica:</t>
  </si>
  <si>
    <t>Završna kapa širine  35 - 40 cm, d = 3 - 5 cm:</t>
  </si>
  <si>
    <t>Dobava, doprema i ugradnja perforirane betonske cijevi u tijelo upojnog bunara.
Cijev ugraditi okomito ispod okna upojnog bunara. Cijev tipska betonska dužine 1,00 m.
U cijenu je uključen sav potreban materijal i rad uključivo probijanje otvora za ulaz cijevi oborinske odvodnje.
Obračun po komadu ugrađene cijevi.</t>
  </si>
  <si>
    <t>1.3.3.</t>
  </si>
  <si>
    <t xml:space="preserve">Probijanje postojećeg zida ili stijenke postojećeg okna, zid od armiranog betona, betona ili opeke debljine do 20 cm, za prolaz cijevi promjera do 30 cm te zatvaranje viška otvora nakon ugradnje cijevi. Jedinična cijena obuhvaća sav potreban rad i materijal za kompletnu izvedbu stavke. Obračun po probijenom otvoru.  </t>
  </si>
  <si>
    <t>2.4.4.</t>
  </si>
  <si>
    <t xml:space="preserve">Dobava, doprema i ugradnja cijevi za odvodnju oborinske vode.
Ugradnja podrazumijeva spuštanje cijevi na pripremljenu posteljicu i spajanje uz kontrolu nivelete geodetskim instrumentom.
Predviđene oborinske cijevi su od PEHD-a (polietilen visoke gustoće).  Cijevi su sukladne standardu EN 13476-1 1999, nazivne krutosti SN-CR 8, izvana rebraste, unutra glatke prema ISO 161. Cijevi su bez naglavka, a spajaju se sa spojnicama sa brtvama prema standardu EN 681-1. Utori vanjske površine cijevi služe kao utori za brtve. Pojedinačna dužina cijevi iznosi 6 metara. 
Jedinična cijena uključuje sav potreban materijal i rad na dobavi, dopremi i ugradnji cijevi te sav spojni pribor (spojnice i brtve).
Obračun po m' ugrađene cijevi.
</t>
  </si>
  <si>
    <t xml:space="preserve">Izrada kompletnog elaborata katastra izvedene kanalizacije. Izvedenu kanalizaciju je potrebno geodetski snimiti visinski i položajno te ucrtati u situaciju u mjerilu 1:1000.
Jedinična cijena uključuje sav potreban materijal i rad te sve terenske i uredske poslove.
Elaborat se dostavlja u pisanom i elektronskom obliku u 2 primjerka (uključivo i dwg. format).
Obračun po m' izvedene kanalizacije. </t>
  </si>
  <si>
    <t>Izrada betonske linijske rešetke sa ugradnjom lijevano željeznih poklopaca.
Korito izvesti od betona klase C 30/35, svijetle širine 30 cm, visine 35 cm, debljine stijenki i dna 20 cm.
Na korito ugraditi lijevano željezne poklopce dimenzija 500 x 300 mm razreda opterećenja D 400.
Na pozicji spoja korita i cijevi oborinske odvodnje izvesti taložnik minimalne dubine 30 cm.
U cijenu je uključen sav potreban materijal i rad te potrebna oplata.
Obračun po m' izvedene rešetke.</t>
  </si>
  <si>
    <t>Strojno zarezivanje asfalta motornom pilom u pravilne geometrijske oblike.
U cijenu je uključen sav potreban materijal i rad.
Obračun po m' zarezanog asfalta.</t>
  </si>
  <si>
    <t>Dobava, doprema i ugradnja tipskih parkovnih betonskih montažnih rubnjaka dimenzija 100 x 20 x 8 cm.
Stavka obuhvaća sav materijal i rad na izvedbi temelja rubnjaka, iskop za postavu rubnjaka, izvedbu betonskog ojačanja, ugradnju rubnjaka i fugiranje spojeva.
Obračun po m' ugrađenog rubnjaka.</t>
  </si>
  <si>
    <t>Dobava, doprema i ugradnja tipskih cestovnih betonskih montažnih rubnjaka dimenzija 100 x 25 x 15 cm.
Stavka obuhvaća sav materijal i rad na izvedbi temelja rubnjaka, iskop za postavu rubnjaka, izvedbu betonskog ojačanja, ugradnju rubnjaka neovisno da li se rubnjaci ugrađuju kao ravni ili polegnuti i fugiranje spojeva.
Obračun po m' ugrađenog rubnjaka.</t>
  </si>
  <si>
    <t>IZGRADNJA (SANACIJA) POTPORNIH ZIDOVA, UPOJNIH BUNARA I OBORINSKE KANALIZACIJE NA PODRUČJU OPĆINE VIŠKOVO ZA 2023. GODINU</t>
  </si>
  <si>
    <t>EUR</t>
  </si>
  <si>
    <t>1.1.3.</t>
  </si>
  <si>
    <t>Izrada prometnog rješenja za privremenu regulaciju prometa za vrijeme izvođenja radova.
U cijenu je uključen sav potreban materijal i rad.
Obračun po kompletu izrađenog prometnog rješenja za privremenu regulaciju prometa.</t>
  </si>
  <si>
    <r>
      <t>Široki strojni iskop u zemljištu B i C kategorije sa izbacivanjem materijala.
U cijenu je uključen sav potreban materijal i rad.
Obračun po m</t>
    </r>
    <r>
      <rPr>
        <vertAlign val="superscript"/>
        <sz val="10"/>
        <rFont val="Arial"/>
        <family val="2"/>
      </rPr>
      <t>3</t>
    </r>
    <r>
      <rPr>
        <sz val="10"/>
        <rFont val="Arial"/>
        <family val="2"/>
      </rPr>
      <t xml:space="preserve"> u zbijenom stanju zemljišta.</t>
    </r>
  </si>
  <si>
    <r>
      <t>Strojni iskop za temelje ogradnih i potpornih zidova u zemljištu B i C kategorije sa izbacivanjem materijala. Dno rova fino isplanirati.
U cijenu je uključen sav potreban materijal i rad.
Obračun po m</t>
    </r>
    <r>
      <rPr>
        <vertAlign val="superscript"/>
        <sz val="10"/>
        <rFont val="Arial"/>
        <family val="2"/>
      </rPr>
      <t>3</t>
    </r>
    <r>
      <rPr>
        <sz val="10"/>
        <rFont val="Arial"/>
        <family val="2"/>
      </rPr>
      <t xml:space="preserve"> u zbijenom stanju zemljišta.</t>
    </r>
  </si>
  <si>
    <t>1.1.4.</t>
  </si>
  <si>
    <t>Iskolčenje trase oborinskog kolektora ili položaja potpornog zida od strane ovlaštenog inženjera geodezije. Stavka obuhvaća sav potreban rad i materijal kako bi geodet izmjerio i na terenu obilježio sve točke potrebne za određivanje trase oborinskog kolektora ili položaj potpornog zida. U cijenu su uključena sva mjerenja i iskolčenja tijekom izvođenja radova na pojedinoj lokaciji. Obračun po metru izvršenog iskolčenja oborinskog kolektora ili potpornog zida.</t>
  </si>
  <si>
    <t>m</t>
  </si>
  <si>
    <t>Privremena regulacija prometa za vrijeme radova na iskopu kanala prema prometnom rješenju.
Sva signalizacija i svi prometni znakovi moraju biti u skladu sa prometnim rješenjem. Stavka obuhvaća i postavu čeličnih limova kako bi se omugućio prolaz preko iskopanog kanala tijekom izvođenja radova.
U cijenu je uključen sav potreban materijal i rad.
Obračun po kompletu izvršene privremene regulacije prometa na pojedinoj lokaciji.</t>
  </si>
  <si>
    <t>2.1.4.</t>
  </si>
  <si>
    <t>2.1.4.1.</t>
  </si>
  <si>
    <t>2.1.4.2.</t>
  </si>
  <si>
    <r>
      <t>Uređenje temeljnog tla za temelje potpornog zida. U cijenu je uključeno prethodno čišćenje te planiranje. Ovaj rad obuhvaća sve radove koji se moraju obaviti kako bi se sraslo tlo osposobilo za postavu mršavog betona te postava istog u debljini 10 cm i razreda čvrstoće C12/15. U cijenu je uključen transport, rad, materijal, oprema, njega betona i sve ostalo potrebno za izvršenje stavke. Obračun po m</t>
    </r>
    <r>
      <rPr>
        <vertAlign val="superscript"/>
        <sz val="10"/>
        <rFont val="Arial"/>
        <family val="2"/>
      </rPr>
      <t>2</t>
    </r>
    <r>
      <rPr>
        <sz val="10"/>
        <rFont val="Arial"/>
        <family val="2"/>
      </rPr>
      <t xml:space="preserve"> uređenog temeljnog tla.</t>
    </r>
  </si>
  <si>
    <r>
      <t>Betoniranje temelja zidova betonom razreda čvrstoće C20/25 u iskopanim rovovima, uz minimalnu upotrebu oplate.
U cijenu je uključen sav potreban materijal i rad, uključivo i potrebna oplata te njega betona.
Obračun po m</t>
    </r>
    <r>
      <rPr>
        <vertAlign val="superscript"/>
        <sz val="10"/>
        <rFont val="Arial"/>
        <family val="2"/>
      </rPr>
      <t>3</t>
    </r>
    <r>
      <rPr>
        <sz val="10"/>
        <rFont val="Arial"/>
        <family val="2"/>
      </rPr>
      <t>.</t>
    </r>
  </si>
  <si>
    <r>
      <t>Betoniranje zidova betonom razreda čvrstoće C25/30 u oplati, presjeka i dimenzija prema projektu.
U cijenu je uključen sav potreban materijal i rad te njega betona.
Obračun po m</t>
    </r>
    <r>
      <rPr>
        <vertAlign val="superscript"/>
        <sz val="10"/>
        <rFont val="Arial"/>
        <family val="2"/>
      </rPr>
      <t>3</t>
    </r>
    <r>
      <rPr>
        <sz val="10"/>
        <rFont val="Arial"/>
        <family val="2"/>
      </rPr>
      <t>.</t>
    </r>
  </si>
  <si>
    <r>
      <t>Dobava, doprema i ugradnja geotekstila 300 g/m</t>
    </r>
    <r>
      <rPr>
        <vertAlign val="superscript"/>
        <sz val="10"/>
        <rFont val="Arial"/>
        <family val="2"/>
      </rPr>
      <t>2</t>
    </r>
    <r>
      <rPr>
        <sz val="10"/>
        <rFont val="Arial"/>
        <family val="2"/>
      </rPr>
      <t xml:space="preserve"> između postojećeg suhozida i novog betonskog zida. Geotekstil se postavlja kako bi se omogućilo procjeđivanje vode iz tla do procjednica.
U cijenu je uključen sav potreban materijal i rad.
Obračun po m</t>
    </r>
    <r>
      <rPr>
        <vertAlign val="superscript"/>
        <sz val="10"/>
        <rFont val="Arial"/>
        <family val="2"/>
      </rPr>
      <t>2</t>
    </r>
    <r>
      <rPr>
        <sz val="10"/>
        <rFont val="Arial"/>
        <family val="2"/>
      </rPr>
      <t xml:space="preserve"> ugrađenog geotekstila.</t>
    </r>
  </si>
  <si>
    <t>Dobava materijala, izrada i ugradnja pješačke ograde na betonski zid. Ograda se izrađuje od čeličnih cijevi promjera 50 mm a visina ograde je 110 cm. Ograda se sastoji od vertikalnih cijevi postavljenih na razmaku od 2 m i tri horizontalne cijevi od kojih je jedna na vrhu i služi kao rukohvat dok ostale dvije služe kao horizontalne ispune i postavljaju se na jednakim razmacima između rukohvata i tla a sve kako bi se između tla i rukohvata po visini dobila tri jednaka polja. Gotovu ogradu potrebno je premazati temeljnom bojom za metal u jednom sloju i završnom alkidnom bojom za metal u dva sloja. U cijenu je uključen sav potreban rad i materijal za kompletno izvršenje stavke uključujući i materijal za sidrenje i prišvršćivanje. Obračun po m' ograde.</t>
  </si>
  <si>
    <t>Datum:</t>
  </si>
  <si>
    <t>Mjesto izvođenja radova Izvođač treba propisno ograditi i obilježiti znakovima.</t>
  </si>
  <si>
    <t>1.2.7.</t>
  </si>
  <si>
    <t>1.2.8.</t>
  </si>
  <si>
    <r>
      <t>Strojni iskop za slivnike, okna, linijske rešetke i proširenje i produbljenje rova u zemljištu B i C kategorije na mjestima izrade okana i slivnika.
Stranice iskopa zasijecati vertikalno, a otkopani materijal odbaciti najmanje 1,0 m od ruba iskopa.
Jedinična cijena uključuje sav potreban materijal i rad.
Obračun po m</t>
    </r>
    <r>
      <rPr>
        <vertAlign val="superscript"/>
        <sz val="10"/>
        <rFont val="Arial"/>
        <family val="2"/>
      </rPr>
      <t>3</t>
    </r>
    <r>
      <rPr>
        <sz val="10"/>
        <rFont val="Arial"/>
        <family val="2"/>
      </rPr>
      <t xml:space="preserve"> iskopanog materijala u zbijenom stanju.</t>
    </r>
  </si>
  <si>
    <r>
      <t>Strojni iskop rova za polaganje cijevi oborinske kanalizacije u zemljištu B i C kategorije sa odbacivanjem materijala u stranu. Iskop izvesti prema projektiranim dimenzijama. Stranice iskopa zasijecati prema karakterističnom poprečnom presjeku rova.
Jedinična cijena uključuje sav potreban materijal i rad.
Obračun po m</t>
    </r>
    <r>
      <rPr>
        <vertAlign val="superscript"/>
        <sz val="10"/>
        <rFont val="Arial"/>
        <family val="2"/>
      </rPr>
      <t>3</t>
    </r>
    <r>
      <rPr>
        <sz val="10"/>
        <rFont val="Arial"/>
        <family val="2"/>
      </rPr>
      <t xml:space="preserve"> iskopanog materijala u zbijenom stanju po idealnom presjeku.</t>
    </r>
  </si>
  <si>
    <r>
      <t>Ručni iskop rova za polaganje cijevi oborinske kanalizacije u zemljištu B i C kategorije sa odbacivanjem materijala u stranu. Širina rova do 1,0 m i dubina do 0,8 m. Stranice iskopa zasijecati prema karakterističnom poprečnom presjeku rova. Rad opisan u ovoj stavki izvodi se u blizini postojećih instalacija vode, struje i sl. ili na mjestima gdje nije moguć pristup strojem.
Jedinična cijena uključuje sav potreban materijal i rad.
Obračun po m</t>
    </r>
    <r>
      <rPr>
        <vertAlign val="superscript"/>
        <sz val="10"/>
        <rFont val="Arial"/>
        <family val="2"/>
      </rPr>
      <t>3</t>
    </r>
    <r>
      <rPr>
        <sz val="10"/>
        <rFont val="Arial"/>
        <family val="2"/>
      </rPr>
      <t xml:space="preserve"> iskopanog materijala u zbijenom stanju po idealnom presjeku.</t>
    </r>
  </si>
  <si>
    <r>
      <t>Ručni iskop za slivnike, okna, linijske rešetke i proširenje i produbljenje rova u zemljištu B i C kategorije na mjestima izrade okana i slivnika.
Stranice iskopa zasijecati vertikalno, a otkopani materijal odbaciti najmanje 1,0 m od ruba iskopa. Rad opisan u ovoj stavki izvodi se u blizini postojećih instalacija vode, struje i sl. ili na mjestima gdje nije moguć pristup strojem.
Jedinična cijena uključuje sav potreban materijal i rad.
Obračun po m</t>
    </r>
    <r>
      <rPr>
        <vertAlign val="superscript"/>
        <sz val="10"/>
        <rFont val="Arial"/>
        <family val="2"/>
      </rPr>
      <t>3</t>
    </r>
    <r>
      <rPr>
        <sz val="10"/>
        <rFont val="Arial"/>
        <family val="2"/>
      </rPr>
      <t xml:space="preserve"> iskopanog materijala u zbijenom stanju.</t>
    </r>
  </si>
  <si>
    <r>
      <t>Strojni iskop za upojne bunare u zemljištu B i C kategorije sa odbacivanjem materijala u stranu. Iskop izvesti prema projektiranim dimenzijama.
U cijenu je uključen sav potreban materijal i rad.
Obračun po m</t>
    </r>
    <r>
      <rPr>
        <vertAlign val="superscript"/>
        <sz val="10"/>
        <rFont val="Arial"/>
        <family val="2"/>
      </rPr>
      <t>3</t>
    </r>
    <r>
      <rPr>
        <sz val="10"/>
        <rFont val="Arial"/>
        <family val="2"/>
      </rPr>
      <t xml:space="preserve"> u zbijenom stanju. </t>
    </r>
  </si>
  <si>
    <r>
      <t>Rušenje postojećeg suhozida neovisno o visini i debljini sa utovarom i odvozom materijala na deponij izvođača radova.
U cijenu je uključen sav potreban materijal i rad te utovar i odvoz materijala nastalog rušenjem.
Obračun po m</t>
    </r>
    <r>
      <rPr>
        <vertAlign val="superscript"/>
        <sz val="10"/>
        <rFont val="Arial"/>
        <family val="2"/>
      </rPr>
      <t>3</t>
    </r>
    <r>
      <rPr>
        <sz val="10"/>
        <rFont val="Arial"/>
        <family val="2"/>
      </rPr>
      <t xml:space="preserve"> srušenog suhozida.</t>
    </r>
  </si>
  <si>
    <r>
      <t>Utovar i odvoz viška materijala iz iskopa na deponij izvođača radova.
Stavka uključuje čišćenje površine na kojoj je odlagan materijal prilikom iskopa radi dovođenja površine u prvobitno stanje.
Jedinična cijena uključuje sav potreban materijal i rad.
Obračun po m</t>
    </r>
    <r>
      <rPr>
        <vertAlign val="superscript"/>
        <sz val="10"/>
        <rFont val="Arial"/>
        <family val="2"/>
      </rPr>
      <t>3</t>
    </r>
    <r>
      <rPr>
        <sz val="10"/>
        <rFont val="Arial"/>
        <family val="2"/>
      </rPr>
      <t xml:space="preserve"> odvezenog materijala u rastresitom stanju (koeficijent 1,3). </t>
    </r>
  </si>
  <si>
    <t>Dobava, doprema i montaža jednostrukog metalnog pocinčanog odbojnika visine 75 cm na armirano betonskom potpornom zidu kompletno sa svim spojnim materijalom i završnim komadima.
U cijenu je uključen sav potreban materijal i rad.
Obračun po m' odbojne ograde.</t>
  </si>
  <si>
    <t>Razni radovi koji nusu obuhvaćeni u stavkama troškovnika a pojavit će se potreba za njihovim izvođenjem. Obračun prema stvarno utrošenom vremenu u satima.</t>
  </si>
  <si>
    <t>h</t>
  </si>
  <si>
    <t>NKV radnik</t>
  </si>
  <si>
    <t>PKV radnik</t>
  </si>
  <si>
    <t>KV radnik</t>
  </si>
  <si>
    <t>VKV radnik</t>
  </si>
  <si>
    <t>2.3.3.</t>
  </si>
  <si>
    <r>
      <t>Izrada žbuke na ogradnim i potpornim zidovima. Rad obuhvaća nanošenje cementnog šprica a zatim vapneno-cementnog morta (gruba žbuka) te fine žbuke.
U cijenu je uključen sav potreban materijal i rad.
Obračun po m</t>
    </r>
    <r>
      <rPr>
        <vertAlign val="superscript"/>
        <sz val="10"/>
        <rFont val="Arial"/>
        <family val="2"/>
      </rPr>
      <t>2</t>
    </r>
    <r>
      <rPr>
        <sz val="10"/>
        <rFont val="Arial"/>
        <family val="2"/>
      </rPr>
      <t>.</t>
    </r>
  </si>
  <si>
    <t>2.4.5.</t>
  </si>
  <si>
    <t>2.4.6.</t>
  </si>
  <si>
    <t>2.4.6.1.</t>
  </si>
  <si>
    <t>2.4.6.2.</t>
  </si>
  <si>
    <t>2.4.6.3.</t>
  </si>
  <si>
    <t>2.4.6.4.</t>
  </si>
  <si>
    <t>Dobava i ugradnja procjednica (barbakana) u potpornim zidovima iz PVC cijevi promjera 50 mm.
U cijenu je uključen sav potreban materijal i rad.
Obračun po m'.</t>
  </si>
  <si>
    <t>OBORINSKA KANALIZACIJA - UKUPNO:</t>
  </si>
  <si>
    <t>POTPORNI ZIDOVI - UKUPNO:</t>
  </si>
  <si>
    <t>UPOJNI BUNARI - UKUPNO:</t>
  </si>
  <si>
    <t>ASFALTERSKI RADOVI - UKUPNO:</t>
  </si>
  <si>
    <t>DN 315</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</si>
</sst>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_);\(#,##0&quot;kn&quot;\)"/>
    <numFmt numFmtId="165" formatCode="#,##0&quot;kn&quot;_);[Red]\(#,##0&quot;kn&quot;\)"/>
    <numFmt numFmtId="166" formatCode="#,##0.00&quot;kn&quot;_);\(#,##0.00&quot;kn&quot;\)"/>
    <numFmt numFmtId="167" formatCode="#,##0.00&quot;kn&quot;_);[Red]\(#,##0.00&quot;kn&quot;\)"/>
    <numFmt numFmtId="168" formatCode="_ * #,##0_)&quot;kn&quot;_ ;_ * \(#,##0\)&quot;kn&quot;_ ;_ * &quot;-&quot;_)&quot;kn&quot;_ ;_ @_ "/>
    <numFmt numFmtId="169" formatCode="_ * #,##0_)_ ;_ * \(#,##0\)_ ;_ * &quot;-&quot;_)_ ;_ @_ "/>
    <numFmt numFmtId="170" formatCode="_ * #,##0.00_)&quot;kn&quot;_ ;_ * \(#,##0.00\)&quot;kn&quot;_ ;_ * &quot;-&quot;??_)&quot;kn&quot;_ ;_ @_ "/>
    <numFmt numFmtId="171" formatCode="_ * #,##0.00_)_ ;_ * \(#,##0.00\)_ ;_ * &quot;-&quot;??_)_ ;_ @_ "/>
    <numFmt numFmtId="172" formatCode="_-* #,##0_-;\-* #,##0_-;_-* &quot;-&quot;_-;_-@_-"/>
    <numFmt numFmtId="173" formatCode="_-* #,##0.00_-;\-* #,##0.00_-;_-* &quot;-&quot;??_-;_-@_-"/>
  </numFmts>
  <fonts count="38">
    <font>
      <sz val="10"/>
      <name val="Arial"/>
      <family val="2"/>
    </font>
    <font>
      <b/>
      <sz val="10"/>
      <name val="Arial"/>
      <family val="2"/>
    </font>
    <font>
      <vertAlign val="superscript"/>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right style="hair"/>
      <top style="hair"/>
      <bottom style="hair"/>
    </border>
    <border>
      <left>
        <color indexed="63"/>
      </left>
      <right>
        <color indexed="63"/>
      </right>
      <top style="hair">
        <color indexed="8"/>
      </top>
      <bottom style="hair">
        <color indexed="8"/>
      </bottom>
    </border>
    <border>
      <left>
        <color indexed="63"/>
      </left>
      <right style="hair"/>
      <top style="hair"/>
      <bottom style="hair"/>
    </border>
    <border>
      <left>
        <color indexed="63"/>
      </left>
      <right style="hair">
        <color indexed="8"/>
      </right>
      <top style="hair">
        <color indexed="8"/>
      </top>
      <bottom style="hair">
        <color indexed="8"/>
      </bottom>
    </border>
    <border>
      <left>
        <color indexed="63"/>
      </left>
      <right>
        <color indexed="63"/>
      </right>
      <top>
        <color indexed="63"/>
      </top>
      <bottom style="hair"/>
    </border>
    <border>
      <left style="thin"/>
      <right style="thin"/>
      <top style="thin"/>
      <bottom style="thin"/>
    </border>
    <border>
      <left style="hair"/>
      <right>
        <color indexed="63"/>
      </right>
      <top style="hair"/>
      <bottom style="hair"/>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1" applyNumberFormat="0" applyFont="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4" fillId="28" borderId="2" applyNumberFormat="0" applyAlignment="0" applyProtection="0"/>
    <xf numFmtId="0" fontId="25" fillId="28" borderId="3" applyNumberFormat="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9" fontId="0" fillId="0" borderId="0" applyFill="0" applyBorder="0" applyAlignment="0" applyProtection="0"/>
    <xf numFmtId="0" fontId="32" fillId="0" borderId="7" applyNumberFormat="0" applyFill="0" applyAlignment="0" applyProtection="0"/>
    <xf numFmtId="0" fontId="33" fillId="31" borderId="8"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96">
    <xf numFmtId="0" fontId="0" fillId="0" borderId="0" xfId="0" applyAlignment="1">
      <alignment/>
    </xf>
    <xf numFmtId="4" fontId="0" fillId="0" borderId="10" xfId="0" applyNumberFormat="1" applyFont="1" applyFill="1" applyBorder="1" applyAlignment="1" applyProtection="1">
      <alignment/>
      <protection locked="0"/>
    </xf>
    <xf numFmtId="4" fontId="0" fillId="0" borderId="0" xfId="0" applyNumberFormat="1" applyFont="1" applyFill="1" applyBorder="1" applyAlignment="1" applyProtection="1">
      <alignment/>
      <protection/>
    </xf>
    <xf numFmtId="4" fontId="0" fillId="0" borderId="0" xfId="0" applyNumberFormat="1" applyFont="1" applyFill="1" applyAlignment="1" applyProtection="1">
      <alignment vertical="top"/>
      <protection/>
    </xf>
    <xf numFmtId="4" fontId="0" fillId="0" borderId="11"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center"/>
      <protection/>
    </xf>
    <xf numFmtId="4" fontId="0" fillId="0" borderId="10" xfId="0" applyNumberFormat="1" applyFont="1" applyFill="1" applyBorder="1" applyAlignment="1" applyProtection="1">
      <alignment/>
      <protection/>
    </xf>
    <xf numFmtId="4" fontId="0"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0" fontId="0" fillId="0" borderId="11" xfId="0" applyFont="1" applyFill="1" applyBorder="1" applyAlignment="1" applyProtection="1">
      <alignment horizontal="right" vertical="center"/>
      <protection/>
    </xf>
    <xf numFmtId="0" fontId="0" fillId="0" borderId="0" xfId="0" applyFont="1" applyFill="1" applyBorder="1" applyAlignment="1" applyProtection="1">
      <alignment horizontal="left" vertical="center" wrapText="1"/>
      <protection/>
    </xf>
    <xf numFmtId="4" fontId="0" fillId="0" borderId="0" xfId="0" applyNumberFormat="1" applyFont="1" applyFill="1" applyBorder="1" applyAlignment="1" applyProtection="1">
      <alignment horizontal="right" vertical="center"/>
      <protection/>
    </xf>
    <xf numFmtId="4" fontId="0" fillId="0" borderId="0" xfId="0" applyNumberFormat="1" applyFont="1" applyFill="1" applyBorder="1" applyAlignment="1" applyProtection="1">
      <alignment horizontal="left" vertical="center"/>
      <protection/>
    </xf>
    <xf numFmtId="4" fontId="0" fillId="0" borderId="0" xfId="0" applyNumberFormat="1" applyFont="1" applyFill="1" applyAlignment="1" applyProtection="1">
      <alignment/>
      <protection/>
    </xf>
    <xf numFmtId="4" fontId="3" fillId="0" borderId="0" xfId="0" applyNumberFormat="1" applyFont="1" applyFill="1" applyBorder="1" applyAlignment="1" applyProtection="1">
      <alignment vertical="center"/>
      <protection/>
    </xf>
    <xf numFmtId="4" fontId="3" fillId="0" borderId="0" xfId="0" applyNumberFormat="1" applyFont="1" applyFill="1" applyBorder="1" applyAlignment="1" applyProtection="1">
      <alignment horizontal="center" vertical="center"/>
      <protection/>
    </xf>
    <xf numFmtId="4" fontId="1" fillId="0" borderId="0" xfId="0" applyNumberFormat="1" applyFont="1" applyFill="1" applyBorder="1" applyAlignment="1" applyProtection="1">
      <alignment vertical="center"/>
      <protection/>
    </xf>
    <xf numFmtId="4" fontId="0" fillId="0" borderId="0" xfId="0" applyNumberFormat="1" applyFont="1" applyBorder="1" applyAlignment="1" applyProtection="1">
      <alignment/>
      <protection/>
    </xf>
    <xf numFmtId="4" fontId="0" fillId="0" borderId="0" xfId="0" applyNumberFormat="1" applyFont="1" applyFill="1" applyBorder="1" applyAlignment="1" applyProtection="1">
      <alignment vertical="top" wrapText="1"/>
      <protection/>
    </xf>
    <xf numFmtId="4" fontId="1"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horizontal="left" vertical="center"/>
      <protection/>
    </xf>
    <xf numFmtId="4" fontId="0" fillId="0" borderId="0" xfId="0" applyNumberFormat="1" applyFont="1" applyFill="1" applyBorder="1" applyAlignment="1" applyProtection="1">
      <alignment horizontal="justify"/>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justify" vertical="top" wrapText="1"/>
      <protection/>
    </xf>
    <xf numFmtId="0" fontId="0" fillId="0" borderId="0" xfId="0" applyFill="1" applyAlignment="1" applyProtection="1">
      <alignment/>
      <protection/>
    </xf>
    <xf numFmtId="4" fontId="1" fillId="0" borderId="0" xfId="0" applyNumberFormat="1" applyFont="1" applyFill="1" applyBorder="1" applyAlignment="1" applyProtection="1">
      <alignment/>
      <protection/>
    </xf>
    <xf numFmtId="4" fontId="0" fillId="0" borderId="12"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center" vertical="center"/>
      <protection/>
    </xf>
    <xf numFmtId="4" fontId="0" fillId="0" borderId="13" xfId="0" applyNumberFormat="1" applyFont="1" applyFill="1" applyBorder="1" applyAlignment="1" applyProtection="1">
      <alignment horizontal="center"/>
      <protection/>
    </xf>
    <xf numFmtId="4" fontId="0" fillId="0" borderId="12" xfId="0" applyNumberFormat="1" applyFont="1" applyFill="1" applyBorder="1" applyAlignment="1" applyProtection="1">
      <alignment horizontal="left" vertical="center"/>
      <protection/>
    </xf>
    <xf numFmtId="4" fontId="0" fillId="0" borderId="14" xfId="0" applyNumberFormat="1" applyFont="1" applyFill="1" applyBorder="1" applyAlignment="1" applyProtection="1">
      <alignment horizontal="right" vertical="center"/>
      <protection/>
    </xf>
    <xf numFmtId="4" fontId="0" fillId="0" borderId="15" xfId="0" applyNumberFormat="1" applyFont="1" applyFill="1" applyBorder="1" applyAlignment="1" applyProtection="1">
      <alignment/>
      <protection/>
    </xf>
    <xf numFmtId="4" fontId="0" fillId="0" borderId="16" xfId="0" applyNumberFormat="1" applyFont="1" applyFill="1" applyBorder="1" applyAlignment="1" applyProtection="1">
      <alignment horizontal="left" vertical="center" wrapText="1"/>
      <protection/>
    </xf>
    <xf numFmtId="4" fontId="0" fillId="0" borderId="15" xfId="0" applyNumberFormat="1" applyFont="1" applyFill="1" applyBorder="1" applyAlignment="1" applyProtection="1">
      <alignment horizontal="center"/>
      <protection/>
    </xf>
    <xf numFmtId="2" fontId="0" fillId="0" borderId="10" xfId="0" applyNumberFormat="1" applyFont="1" applyFill="1" applyBorder="1" applyAlignment="1" applyProtection="1">
      <alignment horizontal="center"/>
      <protection/>
    </xf>
    <xf numFmtId="0" fontId="0" fillId="0" borderId="0" xfId="0" applyFont="1" applyFill="1" applyBorder="1" applyAlignment="1" applyProtection="1">
      <alignment horizontal="right" vertical="center"/>
      <protection/>
    </xf>
    <xf numFmtId="4" fontId="1" fillId="0" borderId="0" xfId="0" applyNumberFormat="1" applyFont="1" applyFill="1" applyBorder="1" applyAlignment="1" applyProtection="1">
      <alignment horizontal="center" vertical="center"/>
      <protection/>
    </xf>
    <xf numFmtId="4" fontId="1" fillId="0" borderId="0" xfId="0" applyNumberFormat="1" applyFont="1" applyFill="1" applyAlignment="1" applyProtection="1">
      <alignment/>
      <protection/>
    </xf>
    <xf numFmtId="4" fontId="1" fillId="0" borderId="12" xfId="0" applyNumberFormat="1" applyFont="1" applyFill="1" applyBorder="1" applyAlignment="1" applyProtection="1">
      <alignment/>
      <protection/>
    </xf>
    <xf numFmtId="4" fontId="1" fillId="0" borderId="17" xfId="0" applyNumberFormat="1" applyFont="1" applyFill="1" applyBorder="1" applyAlignment="1" applyProtection="1">
      <alignment vertical="center"/>
      <protection/>
    </xf>
    <xf numFmtId="4" fontId="0" fillId="0" borderId="0" xfId="0" applyNumberFormat="1" applyFont="1" applyFill="1" applyAlignment="1" applyProtection="1">
      <alignment horizontal="right" vertical="center"/>
      <protection/>
    </xf>
    <xf numFmtId="4" fontId="0" fillId="0" borderId="0" xfId="0" applyNumberFormat="1" applyFont="1" applyFill="1" applyAlignment="1" applyProtection="1">
      <alignment horizontal="left" indent="1"/>
      <protection/>
    </xf>
    <xf numFmtId="4" fontId="0" fillId="0" borderId="18" xfId="0" applyNumberFormat="1" applyFont="1" applyFill="1" applyBorder="1" applyAlignment="1" applyProtection="1">
      <alignment horizontal="right" vertical="center"/>
      <protection locked="0"/>
    </xf>
    <xf numFmtId="4" fontId="0" fillId="0" borderId="0" xfId="0" applyNumberFormat="1" applyFont="1" applyFill="1" applyAlignment="1" applyProtection="1">
      <alignment/>
      <protection locked="0"/>
    </xf>
    <xf numFmtId="4" fontId="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4" fontId="0" fillId="0" borderId="0" xfId="0" applyNumberFormat="1" applyFont="1" applyFill="1" applyAlignment="1" applyProtection="1">
      <alignment horizontal="left" vertical="center"/>
      <protection/>
    </xf>
    <xf numFmtId="4" fontId="0" fillId="0" borderId="0" xfId="0" applyNumberFormat="1" applyFont="1" applyFill="1" applyAlignment="1" applyProtection="1">
      <alignment horizontal="left" vertical="center" wrapText="1"/>
      <protection/>
    </xf>
    <xf numFmtId="4" fontId="0" fillId="0" borderId="12" xfId="0" applyNumberFormat="1" applyFont="1" applyFill="1" applyBorder="1" applyAlignment="1" applyProtection="1">
      <alignment horizontal="center"/>
      <protection/>
    </xf>
    <xf numFmtId="4" fontId="0" fillId="0" borderId="12" xfId="0" applyNumberFormat="1" applyFont="1" applyFill="1" applyBorder="1" applyAlignment="1" applyProtection="1">
      <alignment/>
      <protection locked="0"/>
    </xf>
    <xf numFmtId="4" fontId="0" fillId="0" borderId="12" xfId="0" applyNumberFormat="1" applyFont="1" applyFill="1" applyBorder="1" applyAlignment="1" applyProtection="1">
      <alignment/>
      <protection/>
    </xf>
    <xf numFmtId="4" fontId="1" fillId="0" borderId="14" xfId="0" applyNumberFormat="1" applyFont="1" applyFill="1" applyBorder="1" applyAlignment="1" applyProtection="1">
      <alignment/>
      <protection/>
    </xf>
    <xf numFmtId="4" fontId="1" fillId="0" borderId="18" xfId="0" applyNumberFormat="1" applyFont="1" applyFill="1" applyBorder="1" applyAlignment="1" applyProtection="1">
      <alignment/>
      <protection/>
    </xf>
    <xf numFmtId="4" fontId="1" fillId="0" borderId="17" xfId="0" applyNumberFormat="1" applyFont="1" applyFill="1" applyBorder="1" applyAlignment="1" applyProtection="1">
      <alignment vertical="top"/>
      <protection/>
    </xf>
    <xf numFmtId="4" fontId="1" fillId="0" borderId="12" xfId="0" applyNumberFormat="1" applyFont="1" applyFill="1" applyBorder="1" applyAlignment="1" applyProtection="1">
      <alignment vertical="center"/>
      <protection/>
    </xf>
    <xf numFmtId="4" fontId="1" fillId="0" borderId="17"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7" xfId="0" applyNumberFormat="1" applyFont="1" applyFill="1" applyBorder="1" applyAlignment="1" applyProtection="1">
      <alignment vertical="center"/>
      <protection/>
    </xf>
    <xf numFmtId="4" fontId="1" fillId="33" borderId="17" xfId="0" applyNumberFormat="1" applyFont="1" applyFill="1" applyBorder="1" applyAlignment="1" applyProtection="1">
      <alignment vertical="top"/>
      <protection/>
    </xf>
    <xf numFmtId="4" fontId="1" fillId="0" borderId="12" xfId="0" applyNumberFormat="1" applyFont="1" applyFill="1" applyBorder="1" applyAlignment="1" applyProtection="1">
      <alignment/>
      <protection/>
    </xf>
    <xf numFmtId="4" fontId="1" fillId="33" borderId="17" xfId="0" applyNumberFormat="1" applyFont="1" applyFill="1" applyBorder="1" applyAlignment="1" applyProtection="1">
      <alignment horizontal="left" vertical="center"/>
      <protection/>
    </xf>
    <xf numFmtId="4" fontId="1" fillId="0" borderId="12" xfId="0" applyNumberFormat="1" applyFont="1" applyFill="1" applyBorder="1" applyAlignment="1" applyProtection="1">
      <alignment horizontal="left" vertical="center"/>
      <protection/>
    </xf>
    <xf numFmtId="4" fontId="1" fillId="0" borderId="17" xfId="0" applyNumberFormat="1" applyFont="1" applyFill="1" applyBorder="1" applyAlignment="1" applyProtection="1">
      <alignment horizontal="left" vertical="center"/>
      <protection/>
    </xf>
    <xf numFmtId="4" fontId="0" fillId="0" borderId="19" xfId="0" applyNumberFormat="1" applyFont="1" applyFill="1" applyBorder="1" applyAlignment="1" applyProtection="1">
      <alignment horizontal="center"/>
      <protection locked="0"/>
    </xf>
    <xf numFmtId="4" fontId="0" fillId="0" borderId="0" xfId="0" applyNumberFormat="1" applyFont="1" applyFill="1" applyAlignment="1" applyProtection="1">
      <alignment horizontal="left" vertical="center"/>
      <protection/>
    </xf>
    <xf numFmtId="4" fontId="0" fillId="0"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protection locked="0"/>
    </xf>
    <xf numFmtId="4" fontId="1" fillId="33" borderId="17" xfId="0" applyNumberFormat="1" applyFont="1" applyFill="1" applyBorder="1" applyAlignment="1" applyProtection="1">
      <alignment horizontal="left" vertical="center"/>
      <protection/>
    </xf>
    <xf numFmtId="4" fontId="1" fillId="33" borderId="20" xfId="0" applyNumberFormat="1" applyFont="1" applyFill="1" applyBorder="1" applyAlignment="1" applyProtection="1">
      <alignment horizontal="left" vertical="center"/>
      <protection/>
    </xf>
    <xf numFmtId="4" fontId="1" fillId="33" borderId="21" xfId="0" applyNumberFormat="1" applyFont="1" applyFill="1" applyBorder="1" applyAlignment="1" applyProtection="1">
      <alignment horizontal="left" vertical="center"/>
      <protection/>
    </xf>
    <xf numFmtId="4" fontId="1" fillId="33" borderId="22" xfId="0" applyNumberFormat="1" applyFont="1" applyFill="1" applyBorder="1" applyAlignment="1" applyProtection="1">
      <alignment horizontal="left" vertical="center"/>
      <protection/>
    </xf>
    <xf numFmtId="4" fontId="1" fillId="33" borderId="17" xfId="0" applyNumberFormat="1" applyFont="1" applyFill="1" applyBorder="1" applyAlignment="1" applyProtection="1">
      <alignment horizontal="left"/>
      <protection/>
    </xf>
    <xf numFmtId="4" fontId="1" fillId="0" borderId="17" xfId="0" applyNumberFormat="1" applyFont="1" applyFill="1" applyBorder="1" applyAlignment="1" applyProtection="1">
      <alignment horizontal="left"/>
      <protection/>
    </xf>
    <xf numFmtId="4" fontId="1" fillId="0" borderId="20" xfId="0" applyNumberFormat="1" applyFont="1" applyFill="1" applyBorder="1" applyAlignment="1" applyProtection="1">
      <alignment horizontal="left"/>
      <protection/>
    </xf>
    <xf numFmtId="4" fontId="1" fillId="0" borderId="21" xfId="0" applyNumberFormat="1" applyFont="1" applyFill="1" applyBorder="1" applyAlignment="1" applyProtection="1">
      <alignment horizontal="left"/>
      <protection/>
    </xf>
    <xf numFmtId="4" fontId="1" fillId="0" borderId="22" xfId="0" applyNumberFormat="1" applyFont="1" applyFill="1" applyBorder="1" applyAlignment="1" applyProtection="1">
      <alignment horizontal="left"/>
      <protection/>
    </xf>
    <xf numFmtId="4" fontId="1" fillId="0" borderId="20" xfId="0" applyNumberFormat="1" applyFont="1" applyFill="1" applyBorder="1" applyAlignment="1" applyProtection="1">
      <alignment horizontal="left" vertical="center"/>
      <protection/>
    </xf>
    <xf numFmtId="4" fontId="1" fillId="0" borderId="21" xfId="0" applyNumberFormat="1" applyFont="1" applyFill="1" applyBorder="1" applyAlignment="1" applyProtection="1">
      <alignment horizontal="left" vertical="center"/>
      <protection/>
    </xf>
    <xf numFmtId="4" fontId="1" fillId="0" borderId="22" xfId="0" applyNumberFormat="1" applyFont="1" applyFill="1" applyBorder="1" applyAlignment="1" applyProtection="1">
      <alignment horizontal="left" vertical="center"/>
      <protection/>
    </xf>
    <xf numFmtId="4" fontId="1" fillId="0" borderId="20" xfId="0" applyNumberFormat="1" applyFont="1" applyFill="1" applyBorder="1" applyAlignment="1" applyProtection="1">
      <alignment horizontal="center" vertical="center" wrapText="1"/>
      <protection/>
    </xf>
    <xf numFmtId="4" fontId="1" fillId="0" borderId="21" xfId="0" applyNumberFormat="1" applyFont="1" applyFill="1" applyBorder="1" applyAlignment="1" applyProtection="1">
      <alignment horizontal="center" vertical="center" wrapText="1"/>
      <protection/>
    </xf>
    <xf numFmtId="4" fontId="1" fillId="0" borderId="22" xfId="0" applyNumberFormat="1" applyFont="1" applyFill="1" applyBorder="1" applyAlignment="1" applyProtection="1">
      <alignment horizontal="center" vertical="center" wrapText="1"/>
      <protection/>
    </xf>
    <xf numFmtId="4" fontId="1" fillId="33" borderId="20" xfId="0" applyNumberFormat="1" applyFont="1" applyFill="1" applyBorder="1" applyAlignment="1" applyProtection="1">
      <alignment horizontal="left"/>
      <protection/>
    </xf>
    <xf numFmtId="4" fontId="1" fillId="33" borderId="21" xfId="0" applyNumberFormat="1" applyFont="1" applyFill="1" applyBorder="1" applyAlignment="1" applyProtection="1">
      <alignment horizontal="left"/>
      <protection/>
    </xf>
    <xf numFmtId="4" fontId="1" fillId="33" borderId="22" xfId="0" applyNumberFormat="1" applyFont="1" applyFill="1" applyBorder="1" applyAlignment="1" applyProtection="1">
      <alignment horizontal="left"/>
      <protection/>
    </xf>
    <xf numFmtId="4" fontId="1" fillId="0" borderId="23" xfId="0" applyNumberFormat="1" applyFont="1" applyFill="1" applyBorder="1" applyAlignment="1" applyProtection="1">
      <alignment horizontal="left" vertical="center"/>
      <protection/>
    </xf>
    <xf numFmtId="4" fontId="1" fillId="0" borderId="24" xfId="0" applyNumberFormat="1" applyFont="1" applyFill="1" applyBorder="1" applyAlignment="1" applyProtection="1">
      <alignment horizontal="left" vertical="center"/>
      <protection/>
    </xf>
    <xf numFmtId="4" fontId="1" fillId="0" borderId="25" xfId="0" applyNumberFormat="1" applyFont="1" applyFill="1" applyBorder="1" applyAlignment="1" applyProtection="1">
      <alignment horizontal="left" vertical="center"/>
      <protection/>
    </xf>
    <xf numFmtId="4" fontId="1" fillId="0" borderId="18" xfId="0" applyNumberFormat="1" applyFont="1" applyFill="1" applyBorder="1" applyAlignment="1" applyProtection="1">
      <alignment horizontal="left" vertical="center"/>
      <protection/>
    </xf>
    <xf numFmtId="4" fontId="1" fillId="0" borderId="26" xfId="0" applyNumberFormat="1" applyFont="1" applyFill="1" applyBorder="1" applyAlignment="1" applyProtection="1">
      <alignment horizontal="left" vertical="center"/>
      <protection/>
    </xf>
    <xf numFmtId="4" fontId="1" fillId="0" borderId="14" xfId="0" applyNumberFormat="1" applyFont="1" applyFill="1" applyBorder="1" applyAlignment="1" applyProtection="1">
      <alignment horizontal="left" vertical="center"/>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pageSetUpPr fitToPage="1"/>
  </sheetPr>
  <dimension ref="A1:O397"/>
  <sheetViews>
    <sheetView showZeros="0" tabSelected="1" zoomScalePageLayoutView="0" workbookViewId="0" topLeftCell="A1">
      <pane ySplit="1" topLeftCell="A2" activePane="bottomLeft" state="frozen"/>
      <selection pane="topLeft" activeCell="A1" sqref="A1"/>
      <selection pane="bottomLeft" activeCell="C301" sqref="C301:G301"/>
    </sheetView>
  </sheetViews>
  <sheetFormatPr defaultColWidth="9.140625" defaultRowHeight="12.75"/>
  <cols>
    <col min="1" max="1" width="9.7109375" style="7" bestFit="1" customWidth="1"/>
    <col min="2" max="2" width="58.421875" style="7" customWidth="1"/>
    <col min="3" max="3" width="8.7109375" style="8" customWidth="1"/>
    <col min="4" max="4" width="2.421875" style="7" bestFit="1" customWidth="1"/>
    <col min="5" max="5" width="13.7109375" style="7" customWidth="1"/>
    <col min="6" max="6" width="4.8515625" style="7" bestFit="1" customWidth="1"/>
    <col min="7" max="7" width="14.57421875" style="7" bestFit="1" customWidth="1"/>
    <col min="8" max="8" width="4.8515625" style="7" bestFit="1" customWidth="1"/>
    <col min="9" max="9" width="9.140625" style="7" customWidth="1"/>
    <col min="10" max="10" width="30.00390625" style="7" customWidth="1"/>
    <col min="11" max="11" width="16.8515625" style="7" customWidth="1"/>
    <col min="12" max="12" width="15.7109375" style="7" customWidth="1"/>
    <col min="13" max="13" width="10.8515625" style="7" bestFit="1" customWidth="1"/>
    <col min="14" max="14" width="14.00390625" style="7" bestFit="1" customWidth="1"/>
    <col min="15" max="15" width="29.421875" style="7" bestFit="1" customWidth="1"/>
    <col min="16" max="16384" width="9.140625" style="7" customWidth="1"/>
  </cols>
  <sheetData>
    <row r="1" spans="1:9" ht="28.5" customHeight="1">
      <c r="A1" s="84" t="s">
        <v>170</v>
      </c>
      <c r="B1" s="85"/>
      <c r="C1" s="85"/>
      <c r="D1" s="85"/>
      <c r="E1" s="85"/>
      <c r="F1" s="85"/>
      <c r="G1" s="85"/>
      <c r="H1" s="86"/>
      <c r="I1" s="16"/>
    </row>
    <row r="3" spans="1:8" ht="12.75">
      <c r="A3" s="63" t="s">
        <v>0</v>
      </c>
      <c r="B3" s="87" t="s">
        <v>26</v>
      </c>
      <c r="C3" s="88"/>
      <c r="D3" s="88"/>
      <c r="E3" s="88"/>
      <c r="F3" s="88"/>
      <c r="G3" s="88"/>
      <c r="H3" s="89"/>
    </row>
    <row r="4" spans="1:8" ht="12.75">
      <c r="A4" s="3"/>
      <c r="B4" s="17"/>
      <c r="C4" s="18"/>
      <c r="D4" s="17"/>
      <c r="E4" s="19"/>
      <c r="F4" s="19"/>
      <c r="G4" s="2"/>
      <c r="H4" s="19"/>
    </row>
    <row r="5" spans="1:15" ht="12.75">
      <c r="A5" s="58" t="s">
        <v>2</v>
      </c>
      <c r="B5" s="78" t="s">
        <v>56</v>
      </c>
      <c r="C5" s="79"/>
      <c r="D5" s="79"/>
      <c r="E5" s="79"/>
      <c r="F5" s="79"/>
      <c r="G5" s="79"/>
      <c r="H5" s="80"/>
      <c r="K5" s="2"/>
      <c r="L5" s="2"/>
      <c r="M5" s="20"/>
      <c r="N5" s="20"/>
      <c r="O5" s="20"/>
    </row>
    <row r="6" spans="1:15" ht="12.75">
      <c r="A6" s="3"/>
      <c r="K6" s="2"/>
      <c r="L6" s="2"/>
      <c r="M6" s="2"/>
      <c r="N6" s="2"/>
      <c r="O6" s="2"/>
    </row>
    <row r="7" spans="1:15" ht="79.5" customHeight="1">
      <c r="A7" s="3" t="s">
        <v>27</v>
      </c>
      <c r="B7" s="21" t="s">
        <v>76</v>
      </c>
      <c r="K7" s="2"/>
      <c r="L7" s="2"/>
      <c r="M7" s="2"/>
      <c r="N7" s="2"/>
      <c r="O7" s="2"/>
    </row>
    <row r="8" spans="1:15" ht="12.75">
      <c r="A8" s="3"/>
      <c r="B8" s="4" t="s">
        <v>11</v>
      </c>
      <c r="C8" s="5">
        <v>100</v>
      </c>
      <c r="D8" s="5" t="s">
        <v>4</v>
      </c>
      <c r="E8" s="1"/>
      <c r="F8" s="6" t="s">
        <v>171</v>
      </c>
      <c r="G8" s="6">
        <f>C8*E8</f>
        <v>0</v>
      </c>
      <c r="H8" s="6" t="s">
        <v>171</v>
      </c>
      <c r="K8" s="2"/>
      <c r="L8" s="2"/>
      <c r="M8" s="2"/>
      <c r="N8" s="2"/>
      <c r="O8" s="2"/>
    </row>
    <row r="9" spans="1:15" ht="12.75">
      <c r="A9" s="3"/>
      <c r="B9" s="14"/>
      <c r="C9" s="11"/>
      <c r="D9" s="11"/>
      <c r="E9" s="2"/>
      <c r="F9" s="2"/>
      <c r="G9" s="2"/>
      <c r="H9" s="2"/>
      <c r="K9" s="2"/>
      <c r="L9" s="2"/>
      <c r="M9" s="2"/>
      <c r="N9" s="2"/>
      <c r="O9" s="2"/>
    </row>
    <row r="10" spans="1:15" ht="66" customHeight="1">
      <c r="A10" s="3" t="s">
        <v>28</v>
      </c>
      <c r="B10" s="21" t="s">
        <v>173</v>
      </c>
      <c r="K10" s="2"/>
      <c r="L10" s="2"/>
      <c r="M10" s="2"/>
      <c r="N10" s="2"/>
      <c r="O10" s="2"/>
    </row>
    <row r="11" spans="1:15" ht="12.75">
      <c r="A11" s="3"/>
      <c r="B11" s="4" t="s">
        <v>55</v>
      </c>
      <c r="C11" s="5">
        <v>1</v>
      </c>
      <c r="D11" s="5" t="s">
        <v>4</v>
      </c>
      <c r="E11" s="1"/>
      <c r="F11" s="6" t="s">
        <v>171</v>
      </c>
      <c r="G11" s="6">
        <f>C11*E11</f>
        <v>0</v>
      </c>
      <c r="H11" s="6" t="s">
        <v>171</v>
      </c>
      <c r="K11" s="2"/>
      <c r="L11" s="2"/>
      <c r="M11" s="2"/>
      <c r="N11" s="2"/>
      <c r="O11" s="2"/>
    </row>
    <row r="12" spans="1:15" ht="12.75">
      <c r="A12" s="3"/>
      <c r="B12" s="14"/>
      <c r="C12" s="11"/>
      <c r="D12" s="11"/>
      <c r="E12" s="2"/>
      <c r="F12" s="2"/>
      <c r="G12" s="2"/>
      <c r="H12" s="2"/>
      <c r="K12" s="2"/>
      <c r="L12" s="2"/>
      <c r="M12" s="2"/>
      <c r="N12" s="2"/>
      <c r="O12" s="2"/>
    </row>
    <row r="13" spans="1:15" ht="116.25" customHeight="1">
      <c r="A13" s="3" t="s">
        <v>172</v>
      </c>
      <c r="B13" s="21" t="s">
        <v>179</v>
      </c>
      <c r="K13" s="2"/>
      <c r="L13" s="2"/>
      <c r="M13" s="2"/>
      <c r="N13" s="2"/>
      <c r="O13" s="2"/>
    </row>
    <row r="14" spans="1:15" ht="12.75">
      <c r="A14" s="3"/>
      <c r="B14" s="4" t="s">
        <v>55</v>
      </c>
      <c r="C14" s="5">
        <v>1</v>
      </c>
      <c r="D14" s="5" t="s">
        <v>4</v>
      </c>
      <c r="E14" s="1"/>
      <c r="F14" s="6" t="s">
        <v>171</v>
      </c>
      <c r="G14" s="6">
        <f>C14*E14</f>
        <v>0</v>
      </c>
      <c r="H14" s="6" t="s">
        <v>171</v>
      </c>
      <c r="K14" s="2"/>
      <c r="L14" s="2"/>
      <c r="M14" s="2"/>
      <c r="N14" s="2"/>
      <c r="O14" s="2"/>
    </row>
    <row r="15" spans="1:15" ht="12.75">
      <c r="A15" s="3"/>
      <c r="B15" s="14"/>
      <c r="C15" s="11"/>
      <c r="D15" s="11"/>
      <c r="E15" s="2"/>
      <c r="F15" s="2"/>
      <c r="G15" s="2"/>
      <c r="H15" s="2"/>
      <c r="K15" s="2"/>
      <c r="L15" s="2"/>
      <c r="M15" s="2"/>
      <c r="N15" s="2"/>
      <c r="O15" s="2"/>
    </row>
    <row r="16" spans="1:15" ht="94.5" customHeight="1">
      <c r="A16" s="3" t="s">
        <v>176</v>
      </c>
      <c r="B16" s="21" t="s">
        <v>177</v>
      </c>
      <c r="K16" s="2"/>
      <c r="L16" s="2"/>
      <c r="M16" s="2"/>
      <c r="N16" s="2"/>
      <c r="O16" s="2"/>
    </row>
    <row r="17" spans="1:15" ht="12.75">
      <c r="A17" s="3"/>
      <c r="B17" s="4" t="s">
        <v>178</v>
      </c>
      <c r="C17" s="5">
        <v>23</v>
      </c>
      <c r="D17" s="5" t="s">
        <v>4</v>
      </c>
      <c r="E17" s="1"/>
      <c r="F17" s="6" t="s">
        <v>171</v>
      </c>
      <c r="G17" s="6">
        <f>C17*E17</f>
        <v>0</v>
      </c>
      <c r="H17" s="6" t="s">
        <v>171</v>
      </c>
      <c r="K17" s="2"/>
      <c r="L17" s="2"/>
      <c r="M17" s="2"/>
      <c r="N17" s="2"/>
      <c r="O17" s="2"/>
    </row>
    <row r="18" spans="1:15" ht="12.75">
      <c r="A18" s="3"/>
      <c r="K18" s="2"/>
      <c r="L18" s="2"/>
      <c r="M18" s="2"/>
      <c r="N18" s="2"/>
      <c r="O18" s="2"/>
    </row>
    <row r="19" spans="1:15" ht="12.75">
      <c r="A19" s="3"/>
      <c r="B19" s="66" t="s">
        <v>64</v>
      </c>
      <c r="C19" s="66"/>
      <c r="D19" s="66"/>
      <c r="E19" s="66"/>
      <c r="F19" s="66"/>
      <c r="G19" s="64">
        <f>SUM(G8:G17)</f>
        <v>0</v>
      </c>
      <c r="H19" s="64" t="s">
        <v>171</v>
      </c>
      <c r="K19" s="2"/>
      <c r="L19" s="2"/>
      <c r="M19" s="2"/>
      <c r="N19" s="2"/>
      <c r="O19" s="2"/>
    </row>
    <row r="20" spans="1:15" ht="12.75">
      <c r="A20" s="3"/>
      <c r="K20" s="2"/>
      <c r="L20" s="2"/>
      <c r="M20" s="2"/>
      <c r="N20" s="2"/>
      <c r="O20" s="2"/>
    </row>
    <row r="21" spans="1:15" ht="12.75">
      <c r="A21" s="58" t="s">
        <v>5</v>
      </c>
      <c r="B21" s="81" t="s">
        <v>22</v>
      </c>
      <c r="C21" s="82"/>
      <c r="D21" s="82"/>
      <c r="E21" s="82"/>
      <c r="F21" s="82"/>
      <c r="G21" s="82"/>
      <c r="H21" s="83"/>
      <c r="K21" s="2"/>
      <c r="L21" s="2"/>
      <c r="M21" s="2"/>
      <c r="N21" s="2"/>
      <c r="O21" s="2"/>
    </row>
    <row r="22" spans="1:15" ht="12.75">
      <c r="A22" s="3"/>
      <c r="K22" s="2"/>
      <c r="L22" s="2"/>
      <c r="M22" s="2"/>
      <c r="N22" s="2"/>
      <c r="O22" s="2"/>
    </row>
    <row r="23" spans="1:15" ht="96" customHeight="1">
      <c r="A23" s="3" t="s">
        <v>29</v>
      </c>
      <c r="B23" s="21" t="s">
        <v>193</v>
      </c>
      <c r="E23" s="7">
        <v>0</v>
      </c>
      <c r="K23" s="2"/>
      <c r="L23" s="2"/>
      <c r="M23" s="2"/>
      <c r="N23" s="2"/>
      <c r="O23" s="2"/>
    </row>
    <row r="24" spans="1:15" ht="14.25">
      <c r="A24" s="3"/>
      <c r="B24" s="4" t="s">
        <v>3</v>
      </c>
      <c r="C24" s="5">
        <v>33</v>
      </c>
      <c r="D24" s="5" t="s">
        <v>4</v>
      </c>
      <c r="E24" s="1"/>
      <c r="F24" s="6" t="s">
        <v>171</v>
      </c>
      <c r="G24" s="6">
        <f>C24*E24</f>
        <v>0</v>
      </c>
      <c r="H24" s="6" t="s">
        <v>171</v>
      </c>
      <c r="K24" s="2"/>
      <c r="L24" s="2"/>
      <c r="M24" s="2"/>
      <c r="N24" s="2"/>
      <c r="O24" s="2"/>
    </row>
    <row r="25" spans="1:15" ht="12.75">
      <c r="A25" s="3"/>
      <c r="B25" s="14"/>
      <c r="C25" s="11"/>
      <c r="D25" s="11"/>
      <c r="E25" s="2"/>
      <c r="F25" s="2"/>
      <c r="G25" s="2"/>
      <c r="H25" s="2"/>
      <c r="K25" s="2"/>
      <c r="L25" s="2"/>
      <c r="M25" s="2"/>
      <c r="N25" s="2"/>
      <c r="O25" s="2"/>
    </row>
    <row r="26" spans="1:15" ht="90.75">
      <c r="A26" s="3" t="s">
        <v>30</v>
      </c>
      <c r="B26" s="21" t="s">
        <v>192</v>
      </c>
      <c r="E26" s="7">
        <v>0</v>
      </c>
      <c r="K26" s="2"/>
      <c r="L26" s="2"/>
      <c r="M26" s="2"/>
      <c r="N26" s="2"/>
      <c r="O26" s="2"/>
    </row>
    <row r="27" spans="1:15" ht="14.25">
      <c r="A27" s="3"/>
      <c r="B27" s="4" t="s">
        <v>3</v>
      </c>
      <c r="C27" s="5">
        <f>5*0.5*0.8</f>
        <v>2</v>
      </c>
      <c r="D27" s="5" t="s">
        <v>4</v>
      </c>
      <c r="E27" s="1"/>
      <c r="F27" s="6" t="s">
        <v>171</v>
      </c>
      <c r="G27" s="6">
        <f>C27*E27</f>
        <v>0</v>
      </c>
      <c r="H27" s="6" t="s">
        <v>171</v>
      </c>
      <c r="K27" s="2"/>
      <c r="L27" s="2"/>
      <c r="M27" s="2"/>
      <c r="N27" s="2"/>
      <c r="O27" s="2"/>
    </row>
    <row r="28" spans="1:15" ht="12.75">
      <c r="A28" s="3"/>
      <c r="B28" s="14"/>
      <c r="C28" s="11"/>
      <c r="D28" s="11"/>
      <c r="E28" s="2"/>
      <c r="F28" s="2"/>
      <c r="G28" s="2"/>
      <c r="H28" s="2"/>
      <c r="K28" s="2"/>
      <c r="L28" s="2"/>
      <c r="M28" s="2"/>
      <c r="N28" s="2"/>
      <c r="O28" s="2"/>
    </row>
    <row r="29" spans="1:15" ht="116.25">
      <c r="A29" s="3" t="s">
        <v>31</v>
      </c>
      <c r="B29" s="21" t="s">
        <v>194</v>
      </c>
      <c r="E29" s="7">
        <v>0</v>
      </c>
      <c r="K29" s="2"/>
      <c r="L29" s="2"/>
      <c r="M29" s="2"/>
      <c r="N29" s="2"/>
      <c r="O29" s="2"/>
    </row>
    <row r="30" spans="1:15" ht="14.25">
      <c r="A30" s="3"/>
      <c r="B30" s="4" t="s">
        <v>3</v>
      </c>
      <c r="C30" s="5">
        <f>14.4+8</f>
        <v>22.4</v>
      </c>
      <c r="D30" s="5" t="s">
        <v>4</v>
      </c>
      <c r="E30" s="1"/>
      <c r="F30" s="6" t="s">
        <v>171</v>
      </c>
      <c r="G30" s="6">
        <f>C30*E30</f>
        <v>0</v>
      </c>
      <c r="H30" s="6" t="s">
        <v>171</v>
      </c>
      <c r="K30" s="2"/>
      <c r="L30" s="2"/>
      <c r="M30" s="2"/>
      <c r="N30" s="2"/>
      <c r="O30" s="2"/>
    </row>
    <row r="31" spans="1:15" ht="12.75">
      <c r="A31" s="3"/>
      <c r="B31" s="14"/>
      <c r="C31" s="11"/>
      <c r="D31" s="11"/>
      <c r="E31" s="2"/>
      <c r="F31" s="2"/>
      <c r="G31" s="2"/>
      <c r="H31" s="2"/>
      <c r="K31" s="2"/>
      <c r="L31" s="2"/>
      <c r="M31" s="2"/>
      <c r="N31" s="2"/>
      <c r="O31" s="2"/>
    </row>
    <row r="32" spans="1:15" ht="121.5" customHeight="1">
      <c r="A32" s="3" t="s">
        <v>58</v>
      </c>
      <c r="B32" s="21" t="s">
        <v>195</v>
      </c>
      <c r="E32" s="7">
        <v>0</v>
      </c>
      <c r="K32" s="2"/>
      <c r="L32" s="2"/>
      <c r="M32" s="2"/>
      <c r="N32" s="2"/>
      <c r="O32" s="2"/>
    </row>
    <row r="33" spans="1:15" ht="14.25">
      <c r="A33" s="3"/>
      <c r="B33" s="4" t="s">
        <v>3</v>
      </c>
      <c r="C33" s="5">
        <f>1*2*3</f>
        <v>6</v>
      </c>
      <c r="D33" s="5" t="s">
        <v>4</v>
      </c>
      <c r="E33" s="1"/>
      <c r="F33" s="6" t="s">
        <v>171</v>
      </c>
      <c r="G33" s="6">
        <f>C33*E33</f>
        <v>0</v>
      </c>
      <c r="H33" s="6" t="s">
        <v>171</v>
      </c>
      <c r="K33" s="2"/>
      <c r="L33" s="2"/>
      <c r="M33" s="2"/>
      <c r="N33" s="2"/>
      <c r="O33" s="2"/>
    </row>
    <row r="34" spans="1:15" ht="12.75">
      <c r="A34" s="3"/>
      <c r="B34" s="14"/>
      <c r="C34" s="11"/>
      <c r="D34" s="11"/>
      <c r="E34" s="2"/>
      <c r="F34" s="2"/>
      <c r="G34" s="2"/>
      <c r="H34" s="2"/>
      <c r="K34" s="2"/>
      <c r="L34" s="2"/>
      <c r="M34" s="2"/>
      <c r="N34" s="2"/>
      <c r="O34" s="2"/>
    </row>
    <row r="35" spans="1:15" ht="54.75" customHeight="1">
      <c r="A35" s="3" t="s">
        <v>59</v>
      </c>
      <c r="B35" s="21" t="s">
        <v>78</v>
      </c>
      <c r="E35" s="7">
        <v>0</v>
      </c>
      <c r="K35" s="2"/>
      <c r="L35" s="2"/>
      <c r="M35" s="2"/>
      <c r="N35" s="2"/>
      <c r="O35" s="2"/>
    </row>
    <row r="36" spans="1:15" ht="14.25">
      <c r="A36" s="3"/>
      <c r="B36" s="4" t="s">
        <v>9</v>
      </c>
      <c r="C36" s="5">
        <f>90*0.6</f>
        <v>54</v>
      </c>
      <c r="D36" s="5" t="s">
        <v>4</v>
      </c>
      <c r="E36" s="1"/>
      <c r="F36" s="6" t="s">
        <v>171</v>
      </c>
      <c r="G36" s="6">
        <f>C36*E36</f>
        <v>0</v>
      </c>
      <c r="H36" s="6" t="s">
        <v>171</v>
      </c>
      <c r="K36" s="2"/>
      <c r="L36" s="2"/>
      <c r="M36" s="2"/>
      <c r="N36" s="2"/>
      <c r="O36" s="2"/>
    </row>
    <row r="37" spans="1:15" ht="12.75">
      <c r="A37" s="3"/>
      <c r="B37" s="14"/>
      <c r="C37" s="11"/>
      <c r="D37" s="11"/>
      <c r="E37" s="2"/>
      <c r="F37" s="2"/>
      <c r="G37" s="2"/>
      <c r="H37" s="2"/>
      <c r="K37" s="2"/>
      <c r="L37" s="2"/>
      <c r="M37" s="2"/>
      <c r="N37" s="2"/>
      <c r="O37" s="2"/>
    </row>
    <row r="38" spans="1:15" ht="118.5" customHeight="1">
      <c r="A38" s="3" t="s">
        <v>60</v>
      </c>
      <c r="B38" s="21" t="s">
        <v>79</v>
      </c>
      <c r="E38" s="7">
        <v>0</v>
      </c>
      <c r="K38" s="2"/>
      <c r="L38" s="2"/>
      <c r="M38" s="2"/>
      <c r="N38" s="2"/>
      <c r="O38" s="2"/>
    </row>
    <row r="39" spans="1:15" ht="14.25">
      <c r="A39" s="3"/>
      <c r="B39" s="4" t="s">
        <v>3</v>
      </c>
      <c r="C39" s="5">
        <f>90*0.1*0.6</f>
        <v>5.3999999999999995</v>
      </c>
      <c r="D39" s="5" t="s">
        <v>4</v>
      </c>
      <c r="E39" s="1"/>
      <c r="F39" s="6" t="s">
        <v>171</v>
      </c>
      <c r="G39" s="6">
        <f>C39*E39</f>
        <v>0</v>
      </c>
      <c r="H39" s="6" t="s">
        <v>171</v>
      </c>
      <c r="K39" s="2"/>
      <c r="L39" s="2"/>
      <c r="M39" s="2"/>
      <c r="N39" s="2"/>
      <c r="O39" s="2"/>
    </row>
    <row r="40" spans="1:15" ht="12.75">
      <c r="A40" s="3"/>
      <c r="B40" s="14"/>
      <c r="C40" s="11"/>
      <c r="D40" s="11"/>
      <c r="E40" s="2"/>
      <c r="F40" s="2"/>
      <c r="G40" s="2"/>
      <c r="H40" s="2"/>
      <c r="K40" s="2"/>
      <c r="L40" s="2"/>
      <c r="M40" s="2"/>
      <c r="N40" s="2"/>
      <c r="O40" s="2"/>
    </row>
    <row r="41" spans="1:15" ht="136.5" customHeight="1">
      <c r="A41" s="3" t="s">
        <v>190</v>
      </c>
      <c r="B41" s="21" t="s">
        <v>80</v>
      </c>
      <c r="E41" s="7">
        <v>0</v>
      </c>
      <c r="K41" s="2"/>
      <c r="L41" s="2"/>
      <c r="M41" s="2"/>
      <c r="N41" s="2"/>
      <c r="O41" s="2"/>
    </row>
    <row r="42" spans="1:15" ht="14.25">
      <c r="A42" s="3"/>
      <c r="B42" s="4" t="s">
        <v>3</v>
      </c>
      <c r="C42" s="5">
        <f>90*0.6*0.6</f>
        <v>32.4</v>
      </c>
      <c r="D42" s="5" t="s">
        <v>4</v>
      </c>
      <c r="E42" s="1"/>
      <c r="F42" s="6" t="s">
        <v>171</v>
      </c>
      <c r="G42" s="6">
        <f>C42*E42</f>
        <v>0</v>
      </c>
      <c r="H42" s="6" t="s">
        <v>171</v>
      </c>
      <c r="K42" s="2"/>
      <c r="L42" s="2"/>
      <c r="M42" s="2"/>
      <c r="N42" s="2"/>
      <c r="O42" s="2"/>
    </row>
    <row r="43" spans="1:15" ht="12.75">
      <c r="A43" s="3"/>
      <c r="B43" s="14"/>
      <c r="C43" s="11"/>
      <c r="D43" s="11"/>
      <c r="E43" s="2"/>
      <c r="F43" s="2"/>
      <c r="G43" s="2"/>
      <c r="H43" s="2"/>
      <c r="K43" s="2"/>
      <c r="L43" s="2"/>
      <c r="M43" s="2"/>
      <c r="N43" s="2"/>
      <c r="O43" s="2"/>
    </row>
    <row r="44" spans="1:15" ht="81.75" customHeight="1">
      <c r="A44" s="3" t="s">
        <v>191</v>
      </c>
      <c r="B44" s="21" t="s">
        <v>198</v>
      </c>
      <c r="E44" s="7">
        <v>0</v>
      </c>
      <c r="K44" s="2"/>
      <c r="L44" s="2"/>
      <c r="M44" s="2"/>
      <c r="N44" s="2"/>
      <c r="O44" s="2"/>
    </row>
    <row r="45" spans="1:15" ht="14.25">
      <c r="A45" s="3"/>
      <c r="B45" s="4" t="s">
        <v>3</v>
      </c>
      <c r="C45" s="5">
        <v>260</v>
      </c>
      <c r="D45" s="5" t="s">
        <v>4</v>
      </c>
      <c r="E45" s="1"/>
      <c r="F45" s="6" t="s">
        <v>171</v>
      </c>
      <c r="G45" s="6">
        <f>C45*E45</f>
        <v>0</v>
      </c>
      <c r="H45" s="6" t="s">
        <v>171</v>
      </c>
      <c r="K45" s="2"/>
      <c r="L45" s="2"/>
      <c r="M45" s="2"/>
      <c r="N45" s="2"/>
      <c r="O45" s="2"/>
    </row>
    <row r="46" spans="1:15" ht="12.75">
      <c r="A46" s="3"/>
      <c r="B46" s="14"/>
      <c r="C46" s="11"/>
      <c r="D46" s="11"/>
      <c r="E46" s="2"/>
      <c r="F46" s="2"/>
      <c r="G46" s="2"/>
      <c r="H46" s="2"/>
      <c r="K46" s="2"/>
      <c r="L46" s="2"/>
      <c r="M46" s="2"/>
      <c r="N46" s="2"/>
      <c r="O46" s="2"/>
    </row>
    <row r="47" spans="1:15" ht="12.75">
      <c r="A47" s="3"/>
      <c r="B47" s="66" t="s">
        <v>65</v>
      </c>
      <c r="C47" s="66"/>
      <c r="D47" s="66"/>
      <c r="E47" s="66"/>
      <c r="F47" s="66"/>
      <c r="G47" s="59">
        <f>SUM(G24:G45)</f>
        <v>0</v>
      </c>
      <c r="H47" s="59" t="s">
        <v>171</v>
      </c>
      <c r="K47" s="2"/>
      <c r="L47" s="2"/>
      <c r="M47" s="2"/>
      <c r="N47" s="2"/>
      <c r="O47" s="2"/>
    </row>
    <row r="48" spans="1:15" ht="12.75">
      <c r="A48" s="3"/>
      <c r="B48" s="14"/>
      <c r="C48" s="11"/>
      <c r="D48" s="11"/>
      <c r="E48" s="2"/>
      <c r="F48" s="2"/>
      <c r="G48" s="2"/>
      <c r="H48" s="2"/>
      <c r="K48" s="2"/>
      <c r="L48" s="2"/>
      <c r="M48" s="2"/>
      <c r="N48" s="2"/>
      <c r="O48" s="2"/>
    </row>
    <row r="49" spans="1:15" ht="12.75">
      <c r="A49" s="58" t="s">
        <v>6</v>
      </c>
      <c r="B49" s="78" t="s">
        <v>23</v>
      </c>
      <c r="C49" s="79"/>
      <c r="D49" s="79"/>
      <c r="E49" s="79"/>
      <c r="F49" s="79"/>
      <c r="G49" s="79"/>
      <c r="H49" s="80"/>
      <c r="K49" s="2"/>
      <c r="L49" s="2"/>
      <c r="M49" s="2"/>
      <c r="N49" s="2"/>
      <c r="O49" s="2"/>
    </row>
    <row r="50" spans="1:15" ht="12.75">
      <c r="A50" s="22"/>
      <c r="B50" s="23"/>
      <c r="C50" s="23"/>
      <c r="D50" s="23"/>
      <c r="E50" s="23"/>
      <c r="F50" s="23"/>
      <c r="G50" s="23"/>
      <c r="H50" s="23"/>
      <c r="K50" s="2"/>
      <c r="L50" s="2"/>
      <c r="M50" s="2"/>
      <c r="N50" s="2"/>
      <c r="O50" s="2"/>
    </row>
    <row r="51" spans="1:15" ht="51">
      <c r="A51" s="3" t="s">
        <v>32</v>
      </c>
      <c r="B51" s="21" t="s">
        <v>130</v>
      </c>
      <c r="K51" s="2"/>
      <c r="L51" s="2"/>
      <c r="M51" s="2"/>
      <c r="N51" s="2"/>
      <c r="O51" s="2"/>
    </row>
    <row r="52" spans="1:15" ht="63.75">
      <c r="A52" s="3" t="s">
        <v>133</v>
      </c>
      <c r="B52" s="21" t="s">
        <v>129</v>
      </c>
      <c r="K52" s="2"/>
      <c r="L52" s="2"/>
      <c r="M52" s="2"/>
      <c r="N52" s="2"/>
      <c r="O52" s="2"/>
    </row>
    <row r="53" spans="1:15" ht="12.75">
      <c r="A53" s="3"/>
      <c r="B53" s="4" t="s">
        <v>18</v>
      </c>
      <c r="C53" s="5">
        <v>4</v>
      </c>
      <c r="D53" s="5" t="s">
        <v>4</v>
      </c>
      <c r="E53" s="1"/>
      <c r="F53" s="6" t="s">
        <v>171</v>
      </c>
      <c r="G53" s="6">
        <f>C53*E53</f>
        <v>0</v>
      </c>
      <c r="H53" s="6" t="s">
        <v>171</v>
      </c>
      <c r="K53" s="2"/>
      <c r="L53" s="2"/>
      <c r="M53" s="2"/>
      <c r="N53" s="2"/>
      <c r="O53" s="2"/>
    </row>
    <row r="54" spans="1:15" ht="25.5">
      <c r="A54" s="3" t="s">
        <v>134</v>
      </c>
      <c r="B54" s="21" t="s">
        <v>137</v>
      </c>
      <c r="K54" s="2"/>
      <c r="L54" s="2"/>
      <c r="M54" s="2"/>
      <c r="N54" s="2"/>
      <c r="O54" s="2"/>
    </row>
    <row r="55" spans="1:15" ht="12.75">
      <c r="A55" s="3"/>
      <c r="B55" s="4" t="s">
        <v>18</v>
      </c>
      <c r="C55" s="5">
        <v>4</v>
      </c>
      <c r="D55" s="5" t="s">
        <v>4</v>
      </c>
      <c r="E55" s="1"/>
      <c r="F55" s="6" t="s">
        <v>171</v>
      </c>
      <c r="G55" s="6">
        <f>C55*E55</f>
        <v>0</v>
      </c>
      <c r="H55" s="6" t="s">
        <v>171</v>
      </c>
      <c r="K55" s="2"/>
      <c r="L55" s="2"/>
      <c r="M55" s="2"/>
      <c r="N55" s="2"/>
      <c r="O55" s="2"/>
    </row>
    <row r="56" spans="1:15" ht="12.75">
      <c r="A56" s="3"/>
      <c r="B56" s="14"/>
      <c r="C56" s="11"/>
      <c r="D56" s="11"/>
      <c r="E56" s="2"/>
      <c r="F56" s="2"/>
      <c r="G56" s="2"/>
      <c r="H56" s="2"/>
      <c r="K56" s="2"/>
      <c r="L56" s="2"/>
      <c r="M56" s="2"/>
      <c r="N56" s="2"/>
      <c r="O56" s="2"/>
    </row>
    <row r="57" spans="1:15" ht="63.75">
      <c r="A57" s="3" t="s">
        <v>33</v>
      </c>
      <c r="B57" s="21" t="s">
        <v>132</v>
      </c>
      <c r="E57" s="7">
        <v>0</v>
      </c>
      <c r="J57" s="21"/>
      <c r="K57" s="21"/>
      <c r="L57" s="21"/>
      <c r="M57" s="2"/>
      <c r="N57" s="2"/>
      <c r="O57" s="2"/>
    </row>
    <row r="58" spans="1:15" ht="76.5">
      <c r="A58" s="3" t="s">
        <v>135</v>
      </c>
      <c r="B58" s="21" t="s">
        <v>131</v>
      </c>
      <c r="J58" s="21"/>
      <c r="K58" s="21"/>
      <c r="L58" s="21"/>
      <c r="M58" s="2"/>
      <c r="N58" s="2"/>
      <c r="O58" s="2"/>
    </row>
    <row r="59" spans="1:15" ht="12.75">
      <c r="A59" s="3"/>
      <c r="B59" s="4" t="s">
        <v>18</v>
      </c>
      <c r="C59" s="5">
        <v>5</v>
      </c>
      <c r="D59" s="5" t="s">
        <v>4</v>
      </c>
      <c r="E59" s="1"/>
      <c r="F59" s="6" t="s">
        <v>171</v>
      </c>
      <c r="G59" s="6">
        <f>C59*E59</f>
        <v>0</v>
      </c>
      <c r="H59" s="6" t="s">
        <v>171</v>
      </c>
      <c r="J59" s="21"/>
      <c r="K59" s="21"/>
      <c r="L59" s="21"/>
      <c r="M59" s="2"/>
      <c r="N59" s="2"/>
      <c r="O59" s="2"/>
    </row>
    <row r="60" spans="1:15" ht="25.5">
      <c r="A60" s="3" t="s">
        <v>136</v>
      </c>
      <c r="B60" s="21" t="s">
        <v>138</v>
      </c>
      <c r="J60" s="21"/>
      <c r="K60" s="21"/>
      <c r="L60" s="21"/>
      <c r="M60" s="2"/>
      <c r="N60" s="2"/>
      <c r="O60" s="2"/>
    </row>
    <row r="61" spans="1:15" ht="12.75">
      <c r="A61" s="3"/>
      <c r="B61" s="4" t="s">
        <v>18</v>
      </c>
      <c r="C61" s="5">
        <v>5</v>
      </c>
      <c r="D61" s="5" t="s">
        <v>4</v>
      </c>
      <c r="E61" s="1"/>
      <c r="F61" s="6" t="s">
        <v>171</v>
      </c>
      <c r="G61" s="6">
        <f>C61*E61</f>
        <v>0</v>
      </c>
      <c r="H61" s="6" t="s">
        <v>171</v>
      </c>
      <c r="K61" s="2"/>
      <c r="L61" s="2"/>
      <c r="M61" s="2"/>
      <c r="N61" s="2"/>
      <c r="O61" s="2"/>
    </row>
    <row r="62" spans="1:15" ht="12.75">
      <c r="A62" s="3"/>
      <c r="B62" s="14"/>
      <c r="C62" s="11"/>
      <c r="D62" s="11"/>
      <c r="E62" s="2"/>
      <c r="F62" s="2"/>
      <c r="G62" s="2"/>
      <c r="H62" s="2"/>
      <c r="K62" s="2"/>
      <c r="L62" s="2"/>
      <c r="M62" s="2"/>
      <c r="N62" s="2"/>
      <c r="O62" s="2"/>
    </row>
    <row r="63" spans="1:15" ht="65.25" customHeight="1">
      <c r="A63" s="3" t="s">
        <v>161</v>
      </c>
      <c r="B63" s="49" t="s">
        <v>162</v>
      </c>
      <c r="C63" s="11"/>
      <c r="D63" s="11"/>
      <c r="E63" s="2"/>
      <c r="F63" s="2"/>
      <c r="G63" s="2"/>
      <c r="H63" s="2"/>
      <c r="K63" s="2"/>
      <c r="L63" s="2"/>
      <c r="M63" s="2"/>
      <c r="N63" s="2"/>
      <c r="O63" s="2"/>
    </row>
    <row r="64" spans="1:15" ht="12.75">
      <c r="A64" s="3"/>
      <c r="B64" s="4" t="s">
        <v>18</v>
      </c>
      <c r="C64" s="5">
        <v>3</v>
      </c>
      <c r="D64" s="5" t="s">
        <v>4</v>
      </c>
      <c r="E64" s="1"/>
      <c r="F64" s="6" t="s">
        <v>171</v>
      </c>
      <c r="G64" s="6">
        <f>C64*E64</f>
        <v>0</v>
      </c>
      <c r="H64" s="6" t="s">
        <v>171</v>
      </c>
      <c r="K64" s="2"/>
      <c r="L64" s="2"/>
      <c r="M64" s="2"/>
      <c r="N64" s="2"/>
      <c r="O64" s="2"/>
    </row>
    <row r="65" spans="1:15" ht="12.75">
      <c r="A65" s="3"/>
      <c r="B65" s="14"/>
      <c r="C65" s="11"/>
      <c r="D65" s="11"/>
      <c r="E65" s="2"/>
      <c r="F65" s="2"/>
      <c r="G65" s="2"/>
      <c r="H65" s="2"/>
      <c r="K65" s="2"/>
      <c r="L65" s="2"/>
      <c r="M65" s="2"/>
      <c r="N65" s="2"/>
      <c r="O65" s="2"/>
    </row>
    <row r="66" spans="1:15" ht="12.75">
      <c r="A66" s="3"/>
      <c r="B66" s="66" t="s">
        <v>66</v>
      </c>
      <c r="C66" s="66"/>
      <c r="D66" s="66"/>
      <c r="E66" s="66"/>
      <c r="F66" s="66"/>
      <c r="G66" s="59">
        <f>SUM(G53:G64)</f>
        <v>0</v>
      </c>
      <c r="H66" s="59" t="s">
        <v>171</v>
      </c>
      <c r="K66" s="2"/>
      <c r="L66" s="2"/>
      <c r="M66" s="2"/>
      <c r="N66" s="2"/>
      <c r="O66" s="2"/>
    </row>
    <row r="67" spans="1:15" ht="12.75">
      <c r="A67" s="3"/>
      <c r="B67" s="14"/>
      <c r="C67" s="11"/>
      <c r="D67" s="11"/>
      <c r="E67" s="2"/>
      <c r="F67" s="2"/>
      <c r="G67" s="2"/>
      <c r="H67" s="2"/>
      <c r="K67" s="2"/>
      <c r="L67" s="2"/>
      <c r="M67" s="2"/>
      <c r="N67" s="2"/>
      <c r="O67" s="2"/>
    </row>
    <row r="68" spans="1:15" ht="12.75">
      <c r="A68" s="58" t="s">
        <v>7</v>
      </c>
      <c r="B68" s="78" t="s">
        <v>57</v>
      </c>
      <c r="C68" s="79"/>
      <c r="D68" s="79"/>
      <c r="E68" s="79"/>
      <c r="F68" s="79"/>
      <c r="G68" s="79"/>
      <c r="H68" s="80"/>
      <c r="K68" s="2"/>
      <c r="L68" s="2"/>
      <c r="M68" s="2"/>
      <c r="N68" s="2"/>
      <c r="O68" s="2"/>
    </row>
    <row r="69" spans="1:15" ht="12.75">
      <c r="A69" s="3"/>
      <c r="B69" s="14"/>
      <c r="C69" s="11"/>
      <c r="D69" s="11"/>
      <c r="E69" s="2"/>
      <c r="F69" s="2"/>
      <c r="G69" s="2"/>
      <c r="H69" s="2"/>
      <c r="K69" s="2"/>
      <c r="L69" s="2"/>
      <c r="M69" s="2"/>
      <c r="N69" s="2"/>
      <c r="O69" s="2"/>
    </row>
    <row r="70" spans="1:15" ht="160.5" customHeight="1">
      <c r="A70" s="3" t="s">
        <v>61</v>
      </c>
      <c r="B70" s="21" t="s">
        <v>164</v>
      </c>
      <c r="K70" s="2"/>
      <c r="L70" s="2"/>
      <c r="M70" s="2"/>
      <c r="N70" s="2"/>
      <c r="O70" s="2"/>
    </row>
    <row r="71" spans="1:15" ht="12.75">
      <c r="A71" s="3" t="s">
        <v>81</v>
      </c>
      <c r="B71" s="21" t="s">
        <v>118</v>
      </c>
      <c r="K71" s="2"/>
      <c r="L71" s="2"/>
      <c r="M71" s="2"/>
      <c r="N71" s="2"/>
      <c r="O71" s="2"/>
    </row>
    <row r="72" spans="1:15" ht="12.75">
      <c r="A72" s="3"/>
      <c r="B72" s="4" t="s">
        <v>11</v>
      </c>
      <c r="C72" s="5">
        <v>25</v>
      </c>
      <c r="D72" s="5" t="s">
        <v>4</v>
      </c>
      <c r="E72" s="1"/>
      <c r="F72" s="6" t="s">
        <v>171</v>
      </c>
      <c r="G72" s="6">
        <f>C72*E72</f>
        <v>0</v>
      </c>
      <c r="H72" s="6" t="s">
        <v>171</v>
      </c>
      <c r="K72" s="2"/>
      <c r="L72" s="2"/>
      <c r="M72" s="2"/>
      <c r="N72" s="2"/>
      <c r="O72" s="2"/>
    </row>
    <row r="73" spans="1:15" ht="14.25" customHeight="1">
      <c r="A73" s="3" t="s">
        <v>83</v>
      </c>
      <c r="B73" s="21" t="s">
        <v>82</v>
      </c>
      <c r="K73" s="2"/>
      <c r="L73" s="2"/>
      <c r="M73" s="2"/>
      <c r="N73" s="2"/>
      <c r="O73" s="2"/>
    </row>
    <row r="74" spans="1:15" ht="12.75">
      <c r="A74" s="3"/>
      <c r="B74" s="4" t="s">
        <v>11</v>
      </c>
      <c r="C74" s="5">
        <v>65</v>
      </c>
      <c r="D74" s="5" t="s">
        <v>4</v>
      </c>
      <c r="E74" s="1"/>
      <c r="F74" s="6" t="s">
        <v>171</v>
      </c>
      <c r="G74" s="6">
        <f>C74*E74</f>
        <v>0</v>
      </c>
      <c r="H74" s="6" t="s">
        <v>171</v>
      </c>
      <c r="K74" s="2"/>
      <c r="L74" s="2"/>
      <c r="M74" s="2"/>
      <c r="N74" s="2"/>
      <c r="O74" s="2"/>
    </row>
    <row r="75" spans="1:15" ht="14.25" customHeight="1">
      <c r="A75" s="3" t="s">
        <v>119</v>
      </c>
      <c r="B75" s="21" t="s">
        <v>219</v>
      </c>
      <c r="E75" s="7">
        <v>0</v>
      </c>
      <c r="K75" s="2"/>
      <c r="L75" s="2"/>
      <c r="M75" s="2"/>
      <c r="N75" s="2"/>
      <c r="O75" s="2"/>
    </row>
    <row r="76" spans="1:15" ht="12.75">
      <c r="A76" s="3"/>
      <c r="B76" s="4" t="s">
        <v>11</v>
      </c>
      <c r="C76" s="5">
        <v>20</v>
      </c>
      <c r="D76" s="5" t="s">
        <v>4</v>
      </c>
      <c r="E76" s="1"/>
      <c r="F76" s="6" t="s">
        <v>171</v>
      </c>
      <c r="G76" s="6">
        <f>C76*E76</f>
        <v>0</v>
      </c>
      <c r="H76" s="6" t="s">
        <v>171</v>
      </c>
      <c r="K76" s="2"/>
      <c r="L76" s="2"/>
      <c r="M76" s="2"/>
      <c r="N76" s="2"/>
      <c r="O76" s="2"/>
    </row>
    <row r="77" spans="1:15" ht="12.75">
      <c r="A77" s="3" t="s">
        <v>120</v>
      </c>
      <c r="B77" s="21" t="s">
        <v>114</v>
      </c>
      <c r="E77" s="7">
        <v>0</v>
      </c>
      <c r="K77" s="2"/>
      <c r="L77" s="2"/>
      <c r="M77" s="2"/>
      <c r="N77" s="2"/>
      <c r="O77" s="2"/>
    </row>
    <row r="78" spans="1:15" ht="12.75">
      <c r="A78" s="3"/>
      <c r="B78" s="4" t="s">
        <v>11</v>
      </c>
      <c r="C78" s="5">
        <v>1</v>
      </c>
      <c r="D78" s="5" t="s">
        <v>4</v>
      </c>
      <c r="E78" s="1"/>
      <c r="F78" s="6" t="s">
        <v>171</v>
      </c>
      <c r="G78" s="6">
        <f>C78*E78</f>
        <v>0</v>
      </c>
      <c r="H78" s="6" t="s">
        <v>171</v>
      </c>
      <c r="K78" s="2"/>
      <c r="L78" s="2"/>
      <c r="M78" s="2"/>
      <c r="N78" s="2"/>
      <c r="O78" s="2"/>
    </row>
    <row r="79" spans="1:15" ht="12.75">
      <c r="A79" s="3"/>
      <c r="B79" s="14"/>
      <c r="C79" s="11"/>
      <c r="D79" s="11"/>
      <c r="E79" s="2"/>
      <c r="F79" s="2"/>
      <c r="G79" s="2"/>
      <c r="H79" s="2"/>
      <c r="K79" s="2"/>
      <c r="L79" s="2"/>
      <c r="M79" s="2"/>
      <c r="N79" s="2"/>
      <c r="O79" s="2"/>
    </row>
    <row r="80" spans="1:15" ht="40.5" customHeight="1">
      <c r="A80" s="3" t="s">
        <v>62</v>
      </c>
      <c r="B80" s="21" t="s">
        <v>115</v>
      </c>
      <c r="E80" s="7">
        <v>0</v>
      </c>
      <c r="K80" s="2"/>
      <c r="L80" s="2"/>
      <c r="M80" s="2"/>
      <c r="N80" s="2"/>
      <c r="O80" s="2"/>
    </row>
    <row r="81" spans="1:15" ht="12.75">
      <c r="A81" s="3" t="s">
        <v>116</v>
      </c>
      <c r="B81" s="21" t="s">
        <v>118</v>
      </c>
      <c r="E81" s="7">
        <v>0</v>
      </c>
      <c r="K81" s="2"/>
      <c r="L81" s="2"/>
      <c r="M81" s="2"/>
      <c r="N81" s="2"/>
      <c r="O81" s="2"/>
    </row>
    <row r="82" spans="1:15" ht="12.75">
      <c r="A82" s="3"/>
      <c r="B82" s="4" t="s">
        <v>18</v>
      </c>
      <c r="C82" s="5">
        <v>2</v>
      </c>
      <c r="D82" s="5" t="s">
        <v>4</v>
      </c>
      <c r="E82" s="1"/>
      <c r="F82" s="6" t="s">
        <v>171</v>
      </c>
      <c r="G82" s="6">
        <f>C82*E82</f>
        <v>0</v>
      </c>
      <c r="H82" s="6" t="s">
        <v>171</v>
      </c>
      <c r="K82" s="2"/>
      <c r="L82" s="2"/>
      <c r="M82" s="2"/>
      <c r="N82" s="2"/>
      <c r="O82" s="2"/>
    </row>
    <row r="83" spans="1:15" ht="12.75">
      <c r="A83" s="3" t="s">
        <v>117</v>
      </c>
      <c r="B83" s="21" t="s">
        <v>82</v>
      </c>
      <c r="E83" s="7">
        <v>0</v>
      </c>
      <c r="K83" s="2"/>
      <c r="L83" s="2"/>
      <c r="M83" s="2"/>
      <c r="N83" s="2"/>
      <c r="O83" s="2"/>
    </row>
    <row r="84" spans="1:15" ht="12.75">
      <c r="A84" s="3"/>
      <c r="B84" s="4" t="s">
        <v>18</v>
      </c>
      <c r="C84" s="5">
        <v>4</v>
      </c>
      <c r="D84" s="5" t="s">
        <v>4</v>
      </c>
      <c r="E84" s="1"/>
      <c r="F84" s="6" t="s">
        <v>171</v>
      </c>
      <c r="G84" s="6">
        <f>C84*E84</f>
        <v>0</v>
      </c>
      <c r="H84" s="6" t="s">
        <v>171</v>
      </c>
      <c r="K84" s="2"/>
      <c r="L84" s="2"/>
      <c r="M84" s="2"/>
      <c r="N84" s="2"/>
      <c r="O84" s="2"/>
    </row>
    <row r="85" spans="1:15" ht="12.75">
      <c r="A85" s="3" t="s">
        <v>121</v>
      </c>
      <c r="B85" s="15" t="s">
        <v>219</v>
      </c>
      <c r="C85" s="11"/>
      <c r="D85" s="11"/>
      <c r="E85" s="2">
        <v>0</v>
      </c>
      <c r="F85" s="2"/>
      <c r="G85" s="2"/>
      <c r="H85" s="2"/>
      <c r="K85" s="2"/>
      <c r="L85" s="2"/>
      <c r="M85" s="2"/>
      <c r="N85" s="2"/>
      <c r="O85" s="2"/>
    </row>
    <row r="86" spans="1:15" ht="12.75">
      <c r="A86" s="3"/>
      <c r="B86" s="4" t="s">
        <v>18</v>
      </c>
      <c r="C86" s="5">
        <v>2</v>
      </c>
      <c r="D86" s="5" t="s">
        <v>4</v>
      </c>
      <c r="E86" s="1"/>
      <c r="F86" s="6" t="s">
        <v>171</v>
      </c>
      <c r="G86" s="6">
        <f>C86*E86</f>
        <v>0</v>
      </c>
      <c r="H86" s="6" t="s">
        <v>171</v>
      </c>
      <c r="K86" s="2"/>
      <c r="L86" s="2"/>
      <c r="M86" s="2"/>
      <c r="N86" s="2"/>
      <c r="O86" s="2"/>
    </row>
    <row r="87" spans="1:15" ht="12.75">
      <c r="A87" s="3" t="s">
        <v>122</v>
      </c>
      <c r="B87" s="15" t="s">
        <v>114</v>
      </c>
      <c r="C87" s="11"/>
      <c r="D87" s="11"/>
      <c r="E87" s="2">
        <v>0</v>
      </c>
      <c r="F87" s="2"/>
      <c r="G87" s="2"/>
      <c r="H87" s="2"/>
      <c r="K87" s="2"/>
      <c r="L87" s="2"/>
      <c r="M87" s="2"/>
      <c r="N87" s="2"/>
      <c r="O87" s="2"/>
    </row>
    <row r="88" spans="1:15" ht="12.75">
      <c r="A88" s="3"/>
      <c r="B88" s="4" t="s">
        <v>18</v>
      </c>
      <c r="C88" s="5">
        <v>1</v>
      </c>
      <c r="D88" s="5" t="s">
        <v>4</v>
      </c>
      <c r="E88" s="1"/>
      <c r="F88" s="6" t="s">
        <v>171</v>
      </c>
      <c r="G88" s="6">
        <f>C88*E88</f>
        <v>0</v>
      </c>
      <c r="H88" s="6" t="s">
        <v>171</v>
      </c>
      <c r="K88" s="2"/>
      <c r="L88" s="2"/>
      <c r="M88" s="2"/>
      <c r="N88" s="2"/>
      <c r="O88" s="2"/>
    </row>
    <row r="89" spans="1:15" ht="12.75">
      <c r="A89" s="3"/>
      <c r="B89" s="14"/>
      <c r="C89" s="11"/>
      <c r="D89" s="11"/>
      <c r="E89" s="2"/>
      <c r="F89" s="2"/>
      <c r="G89" s="2"/>
      <c r="H89" s="2"/>
      <c r="K89" s="2"/>
      <c r="L89" s="2"/>
      <c r="M89" s="2"/>
      <c r="N89" s="2"/>
      <c r="O89" s="2"/>
    </row>
    <row r="90" spans="1:15" ht="12.75">
      <c r="A90" s="3"/>
      <c r="B90" s="66" t="s">
        <v>67</v>
      </c>
      <c r="C90" s="66"/>
      <c r="D90" s="66"/>
      <c r="E90" s="66"/>
      <c r="F90" s="66"/>
      <c r="G90" s="59">
        <f>SUM(G72:G88)</f>
        <v>0</v>
      </c>
      <c r="H90" s="59" t="s">
        <v>171</v>
      </c>
      <c r="K90" s="2"/>
      <c r="L90" s="2"/>
      <c r="M90" s="2"/>
      <c r="N90" s="2"/>
      <c r="O90" s="2"/>
    </row>
    <row r="91" spans="1:15" ht="12.75">
      <c r="A91" s="3"/>
      <c r="B91" s="14"/>
      <c r="C91" s="11"/>
      <c r="D91" s="11"/>
      <c r="E91" s="2"/>
      <c r="F91" s="2"/>
      <c r="G91" s="2"/>
      <c r="H91" s="2"/>
      <c r="K91" s="2"/>
      <c r="L91" s="2"/>
      <c r="M91" s="2"/>
      <c r="N91" s="2"/>
      <c r="O91" s="2"/>
    </row>
    <row r="92" spans="1:15" ht="12.75">
      <c r="A92" s="58" t="s">
        <v>8</v>
      </c>
      <c r="B92" s="81" t="s">
        <v>25</v>
      </c>
      <c r="C92" s="82"/>
      <c r="D92" s="82"/>
      <c r="E92" s="82"/>
      <c r="F92" s="82"/>
      <c r="G92" s="82"/>
      <c r="H92" s="83"/>
      <c r="K92" s="2"/>
      <c r="L92" s="2"/>
      <c r="M92" s="2"/>
      <c r="N92" s="2"/>
      <c r="O92" s="2"/>
    </row>
    <row r="93" spans="1:15" ht="12.75">
      <c r="A93" s="22"/>
      <c r="B93" s="23"/>
      <c r="C93" s="23"/>
      <c r="D93" s="23"/>
      <c r="E93" s="23"/>
      <c r="F93" s="23"/>
      <c r="G93" s="23"/>
      <c r="H93" s="23"/>
      <c r="K93" s="2"/>
      <c r="L93" s="2"/>
      <c r="M93" s="2"/>
      <c r="N93" s="2"/>
      <c r="O93" s="2"/>
    </row>
    <row r="94" spans="1:15" ht="105" customHeight="1">
      <c r="A94" s="3" t="s">
        <v>63</v>
      </c>
      <c r="B94" s="21" t="s">
        <v>165</v>
      </c>
      <c r="K94" s="2"/>
      <c r="L94" s="2"/>
      <c r="M94" s="2"/>
      <c r="N94" s="2"/>
      <c r="O94" s="2"/>
    </row>
    <row r="95" spans="1:15" ht="12.75">
      <c r="A95" s="3"/>
      <c r="B95" s="4" t="s">
        <v>11</v>
      </c>
      <c r="C95" s="5">
        <v>1</v>
      </c>
      <c r="D95" s="5" t="s">
        <v>4</v>
      </c>
      <c r="E95" s="1"/>
      <c r="F95" s="6" t="s">
        <v>171</v>
      </c>
      <c r="G95" s="6">
        <f>C95*E95</f>
        <v>0</v>
      </c>
      <c r="H95" s="6" t="s">
        <v>171</v>
      </c>
      <c r="K95" s="2"/>
      <c r="L95" s="2"/>
      <c r="M95" s="2"/>
      <c r="N95" s="2"/>
      <c r="O95" s="2"/>
    </row>
    <row r="96" spans="1:15" ht="12.75">
      <c r="A96" s="3"/>
      <c r="B96" s="14"/>
      <c r="C96" s="11"/>
      <c r="D96" s="11"/>
      <c r="E96" s="2"/>
      <c r="F96" s="2"/>
      <c r="G96" s="2"/>
      <c r="H96" s="2"/>
      <c r="K96" s="2"/>
      <c r="L96" s="2"/>
      <c r="M96" s="2"/>
      <c r="N96" s="2"/>
      <c r="O96" s="2"/>
    </row>
    <row r="97" spans="1:15" ht="12.75">
      <c r="A97" s="3"/>
      <c r="B97" s="66" t="s">
        <v>68</v>
      </c>
      <c r="C97" s="66"/>
      <c r="D97" s="66"/>
      <c r="E97" s="66"/>
      <c r="F97" s="66"/>
      <c r="G97" s="59">
        <f>SUM(G94:G95)</f>
        <v>0</v>
      </c>
      <c r="H97" s="59" t="s">
        <v>171</v>
      </c>
      <c r="K97" s="2"/>
      <c r="L97" s="2"/>
      <c r="M97" s="2"/>
      <c r="N97" s="2"/>
      <c r="O97" s="2"/>
    </row>
    <row r="98" spans="1:15" ht="12.75">
      <c r="A98" s="3"/>
      <c r="B98" s="14"/>
      <c r="C98" s="11"/>
      <c r="D98" s="11"/>
      <c r="E98" s="2"/>
      <c r="F98" s="2"/>
      <c r="G98" s="2"/>
      <c r="H98" s="2"/>
      <c r="K98" s="2"/>
      <c r="L98" s="2"/>
      <c r="M98" s="2"/>
      <c r="N98" s="2"/>
      <c r="O98" s="2"/>
    </row>
    <row r="99" spans="1:15" ht="12.75">
      <c r="A99" s="62" t="s">
        <v>0</v>
      </c>
      <c r="B99" s="72" t="s">
        <v>215</v>
      </c>
      <c r="C99" s="72"/>
      <c r="D99" s="72"/>
      <c r="E99" s="72"/>
      <c r="F99" s="72"/>
      <c r="G99" s="62">
        <f>G19+G47+G66+G90+G97</f>
        <v>0</v>
      </c>
      <c r="H99" s="62" t="s">
        <v>171</v>
      </c>
      <c r="K99" s="2"/>
      <c r="L99" s="2"/>
      <c r="M99" s="2"/>
      <c r="N99" s="2"/>
      <c r="O99" s="2"/>
    </row>
    <row r="100" spans="1:15" ht="12.75">
      <c r="A100" s="19"/>
      <c r="B100" s="23"/>
      <c r="C100" s="23"/>
      <c r="D100" s="23"/>
      <c r="E100" s="23"/>
      <c r="F100" s="23"/>
      <c r="G100" s="19"/>
      <c r="H100" s="19"/>
      <c r="K100" s="2"/>
      <c r="L100" s="2"/>
      <c r="M100" s="2"/>
      <c r="N100" s="2"/>
      <c r="O100" s="2"/>
    </row>
    <row r="101" spans="1:15" ht="12.75">
      <c r="A101" s="3"/>
      <c r="B101" s="14"/>
      <c r="C101" s="11"/>
      <c r="D101" s="11"/>
      <c r="E101" s="2"/>
      <c r="F101" s="2"/>
      <c r="G101" s="2"/>
      <c r="H101" s="2"/>
      <c r="K101" s="2"/>
      <c r="L101" s="2"/>
      <c r="M101" s="2"/>
      <c r="N101" s="2"/>
      <c r="O101" s="2"/>
    </row>
    <row r="102" spans="1:15" ht="12.75">
      <c r="A102" s="61" t="s">
        <v>12</v>
      </c>
      <c r="B102" s="76" t="s">
        <v>1</v>
      </c>
      <c r="C102" s="76"/>
      <c r="D102" s="76"/>
      <c r="E102" s="76"/>
      <c r="F102" s="76"/>
      <c r="G102" s="76"/>
      <c r="H102" s="76"/>
      <c r="K102" s="2"/>
      <c r="L102" s="2"/>
      <c r="M102" s="2"/>
      <c r="N102" s="2"/>
      <c r="O102" s="2"/>
    </row>
    <row r="103" spans="11:15" ht="12.75">
      <c r="K103" s="2"/>
      <c r="L103" s="2"/>
      <c r="M103" s="2"/>
      <c r="N103" s="2"/>
      <c r="O103" s="2"/>
    </row>
    <row r="104" spans="1:15" ht="12.75">
      <c r="A104" s="58" t="s">
        <v>14</v>
      </c>
      <c r="B104" s="77" t="s">
        <v>22</v>
      </c>
      <c r="C104" s="77"/>
      <c r="D104" s="77"/>
      <c r="E104" s="77"/>
      <c r="F104" s="77"/>
      <c r="G104" s="77"/>
      <c r="H104" s="77"/>
      <c r="K104" s="2"/>
      <c r="L104" s="2"/>
      <c r="M104" s="2"/>
      <c r="N104" s="2"/>
      <c r="O104" s="2"/>
    </row>
    <row r="105" spans="1:15" ht="12.75">
      <c r="A105" s="22"/>
      <c r="B105" s="23"/>
      <c r="C105" s="23"/>
      <c r="D105" s="23"/>
      <c r="E105" s="23"/>
      <c r="F105" s="23"/>
      <c r="G105" s="23"/>
      <c r="H105" s="23"/>
      <c r="K105" s="2"/>
      <c r="L105" s="2"/>
      <c r="M105" s="2"/>
      <c r="N105" s="2"/>
      <c r="O105" s="2"/>
    </row>
    <row r="106" spans="1:15" ht="55.5" customHeight="1">
      <c r="A106" s="3" t="s">
        <v>34</v>
      </c>
      <c r="B106" s="21" t="s">
        <v>174</v>
      </c>
      <c r="K106" s="2"/>
      <c r="L106" s="2"/>
      <c r="M106" s="2"/>
      <c r="N106" s="2"/>
      <c r="O106" s="2"/>
    </row>
    <row r="107" spans="1:15" ht="14.25">
      <c r="A107" s="3"/>
      <c r="B107" s="4" t="s">
        <v>3</v>
      </c>
      <c r="C107" s="5">
        <v>5</v>
      </c>
      <c r="D107" s="5" t="s">
        <v>4</v>
      </c>
      <c r="E107" s="1"/>
      <c r="F107" s="6" t="s">
        <v>171</v>
      </c>
      <c r="G107" s="6">
        <f>C107*E107</f>
        <v>0</v>
      </c>
      <c r="H107" s="6" t="s">
        <v>171</v>
      </c>
      <c r="K107" s="2"/>
      <c r="L107" s="2"/>
      <c r="M107" s="2"/>
      <c r="N107" s="2"/>
      <c r="O107" s="2"/>
    </row>
    <row r="108" spans="1:15" ht="12.75">
      <c r="A108" s="3"/>
      <c r="B108" s="14"/>
      <c r="C108" s="11"/>
      <c r="D108" s="11"/>
      <c r="E108" s="2"/>
      <c r="F108" s="2"/>
      <c r="G108" s="2"/>
      <c r="H108" s="2"/>
      <c r="K108" s="2"/>
      <c r="L108" s="2"/>
      <c r="M108" s="2"/>
      <c r="N108" s="2"/>
      <c r="O108" s="2"/>
    </row>
    <row r="109" spans="1:15" ht="57" customHeight="1">
      <c r="A109" s="3" t="s">
        <v>35</v>
      </c>
      <c r="B109" s="21" t="s">
        <v>175</v>
      </c>
      <c r="E109" s="7">
        <v>0</v>
      </c>
      <c r="K109" s="2"/>
      <c r="L109" s="2"/>
      <c r="M109" s="2"/>
      <c r="N109" s="2"/>
      <c r="O109" s="2"/>
    </row>
    <row r="110" spans="1:15" ht="14.25">
      <c r="A110" s="3"/>
      <c r="B110" s="4" t="s">
        <v>3</v>
      </c>
      <c r="C110" s="5">
        <f>7.2+6</f>
        <v>13.2</v>
      </c>
      <c r="D110" s="5" t="s">
        <v>4</v>
      </c>
      <c r="E110" s="1"/>
      <c r="F110" s="6" t="s">
        <v>171</v>
      </c>
      <c r="G110" s="6">
        <f>C110*E110</f>
        <v>0</v>
      </c>
      <c r="H110" s="6" t="s">
        <v>171</v>
      </c>
      <c r="K110" s="2"/>
      <c r="L110" s="2"/>
      <c r="M110" s="2"/>
      <c r="N110" s="2"/>
      <c r="O110" s="2"/>
    </row>
    <row r="111" spans="1:15" ht="12.75">
      <c r="A111" s="3"/>
      <c r="B111" s="14"/>
      <c r="C111" s="11"/>
      <c r="D111" s="11"/>
      <c r="E111" s="2"/>
      <c r="F111" s="2"/>
      <c r="G111" s="2"/>
      <c r="H111" s="2"/>
      <c r="K111" s="2"/>
      <c r="L111" s="2"/>
      <c r="M111" s="2"/>
      <c r="N111" s="2"/>
      <c r="O111" s="2"/>
    </row>
    <row r="112" spans="1:15" ht="96" customHeight="1">
      <c r="A112" s="3" t="s">
        <v>36</v>
      </c>
      <c r="B112" s="21" t="s">
        <v>183</v>
      </c>
      <c r="E112" s="7">
        <v>0</v>
      </c>
      <c r="K112" s="2"/>
      <c r="L112" s="2"/>
      <c r="M112" s="2"/>
      <c r="N112" s="2"/>
      <c r="O112" s="2"/>
    </row>
    <row r="113" spans="1:15" ht="14.25">
      <c r="A113" s="3"/>
      <c r="B113" s="4" t="s">
        <v>9</v>
      </c>
      <c r="C113" s="5">
        <f>10.4+11</f>
        <v>21.4</v>
      </c>
      <c r="D113" s="5" t="s">
        <v>4</v>
      </c>
      <c r="E113" s="1"/>
      <c r="F113" s="6" t="s">
        <v>171</v>
      </c>
      <c r="G113" s="6">
        <f>C113*E113</f>
        <v>0</v>
      </c>
      <c r="H113" s="6" t="s">
        <v>171</v>
      </c>
      <c r="K113" s="2"/>
      <c r="L113" s="2"/>
      <c r="M113" s="2"/>
      <c r="N113" s="2"/>
      <c r="O113" s="2"/>
    </row>
    <row r="114" spans="1:15" ht="12.75">
      <c r="A114" s="3"/>
      <c r="B114" s="14"/>
      <c r="C114" s="11"/>
      <c r="D114" s="11"/>
      <c r="E114" s="2"/>
      <c r="F114" s="2"/>
      <c r="G114" s="2"/>
      <c r="H114" s="2"/>
      <c r="K114" s="2"/>
      <c r="L114" s="2"/>
      <c r="M114" s="2"/>
      <c r="N114" s="2"/>
      <c r="O114" s="2"/>
    </row>
    <row r="115" spans="1:15" ht="52.5">
      <c r="A115" s="3" t="s">
        <v>180</v>
      </c>
      <c r="B115" s="21" t="s">
        <v>84</v>
      </c>
      <c r="E115" s="7">
        <v>0</v>
      </c>
      <c r="K115" s="2"/>
      <c r="L115" s="2"/>
      <c r="M115" s="2"/>
      <c r="N115" s="2"/>
      <c r="O115" s="2"/>
    </row>
    <row r="116" spans="1:15" ht="12.75">
      <c r="A116" s="3" t="s">
        <v>181</v>
      </c>
      <c r="B116" s="7" t="s">
        <v>148</v>
      </c>
      <c r="E116" s="7">
        <v>0</v>
      </c>
      <c r="K116" s="2"/>
      <c r="L116" s="2"/>
      <c r="M116" s="2"/>
      <c r="N116" s="2"/>
      <c r="O116" s="2"/>
    </row>
    <row r="117" spans="1:15" ht="14.25">
      <c r="A117" s="3"/>
      <c r="B117" s="4" t="s">
        <v>3</v>
      </c>
      <c r="C117" s="5">
        <v>2</v>
      </c>
      <c r="D117" s="5" t="s">
        <v>4</v>
      </c>
      <c r="E117" s="1"/>
      <c r="F117" s="6" t="s">
        <v>171</v>
      </c>
      <c r="G117" s="6">
        <f>C117*E117</f>
        <v>0</v>
      </c>
      <c r="H117" s="6" t="s">
        <v>171</v>
      </c>
      <c r="K117" s="2"/>
      <c r="L117" s="2"/>
      <c r="M117" s="2"/>
      <c r="N117" s="2"/>
      <c r="O117" s="2"/>
    </row>
    <row r="118" spans="1:15" ht="12.75">
      <c r="A118" s="3" t="s">
        <v>182</v>
      </c>
      <c r="B118" s="24" t="s">
        <v>149</v>
      </c>
      <c r="E118" s="7">
        <v>0</v>
      </c>
      <c r="K118" s="2"/>
      <c r="L118" s="2"/>
      <c r="M118" s="2"/>
      <c r="N118" s="2"/>
      <c r="O118" s="2"/>
    </row>
    <row r="119" spans="1:15" ht="14.25">
      <c r="A119" s="3"/>
      <c r="B119" s="4" t="s">
        <v>3</v>
      </c>
      <c r="C119" s="5">
        <v>1</v>
      </c>
      <c r="D119" s="5" t="s">
        <v>4</v>
      </c>
      <c r="E119" s="1"/>
      <c r="F119" s="6" t="s">
        <v>171</v>
      </c>
      <c r="G119" s="6">
        <f>C119*E119</f>
        <v>0</v>
      </c>
      <c r="H119" s="6" t="s">
        <v>171</v>
      </c>
      <c r="K119" s="2"/>
      <c r="L119" s="2"/>
      <c r="M119" s="2"/>
      <c r="N119" s="2"/>
      <c r="O119" s="2"/>
    </row>
    <row r="120" spans="1:15" ht="12.75">
      <c r="A120" s="3"/>
      <c r="K120" s="2"/>
      <c r="L120" s="2"/>
      <c r="M120" s="2"/>
      <c r="N120" s="2"/>
      <c r="O120" s="2"/>
    </row>
    <row r="121" spans="1:15" ht="12.75">
      <c r="A121" s="3"/>
      <c r="B121" s="66" t="s">
        <v>65</v>
      </c>
      <c r="C121" s="66"/>
      <c r="D121" s="66"/>
      <c r="E121" s="66"/>
      <c r="F121" s="66"/>
      <c r="G121" s="59">
        <f>SUM(G107:G119)</f>
        <v>0</v>
      </c>
      <c r="H121" s="59" t="s">
        <v>171</v>
      </c>
      <c r="K121" s="2"/>
      <c r="L121" s="2"/>
      <c r="M121" s="2"/>
      <c r="N121" s="2"/>
      <c r="O121" s="2"/>
    </row>
    <row r="122" spans="1:15" ht="12.75">
      <c r="A122" s="3"/>
      <c r="K122" s="2"/>
      <c r="L122" s="2"/>
      <c r="M122" s="2"/>
      <c r="N122" s="2"/>
      <c r="O122" s="2"/>
    </row>
    <row r="123" spans="1:15" ht="12.75">
      <c r="A123" s="58" t="s">
        <v>15</v>
      </c>
      <c r="B123" s="67" t="s">
        <v>23</v>
      </c>
      <c r="C123" s="67"/>
      <c r="D123" s="67"/>
      <c r="E123" s="67"/>
      <c r="F123" s="67"/>
      <c r="G123" s="67"/>
      <c r="H123" s="67"/>
      <c r="K123" s="2"/>
      <c r="L123" s="2"/>
      <c r="M123" s="2"/>
      <c r="N123" s="2"/>
      <c r="O123" s="2"/>
    </row>
    <row r="124" spans="1:15" ht="12.75">
      <c r="A124" s="22"/>
      <c r="B124" s="23"/>
      <c r="C124" s="23"/>
      <c r="D124" s="23"/>
      <c r="E124" s="23"/>
      <c r="F124" s="23"/>
      <c r="G124" s="23"/>
      <c r="H124" s="23"/>
      <c r="K124" s="2"/>
      <c r="L124" s="2"/>
      <c r="M124" s="2"/>
      <c r="N124" s="2"/>
      <c r="O124" s="2"/>
    </row>
    <row r="125" spans="1:15" ht="69" customHeight="1">
      <c r="A125" s="3" t="s">
        <v>37</v>
      </c>
      <c r="B125" s="21" t="s">
        <v>184</v>
      </c>
      <c r="K125" s="2"/>
      <c r="L125" s="2"/>
      <c r="M125" s="2"/>
      <c r="N125" s="2"/>
      <c r="O125" s="2"/>
    </row>
    <row r="126" spans="1:15" ht="12" customHeight="1">
      <c r="A126" s="3"/>
      <c r="B126" s="4" t="s">
        <v>3</v>
      </c>
      <c r="C126" s="5">
        <f>4.1+4</f>
        <v>8.1</v>
      </c>
      <c r="D126" s="5" t="s">
        <v>4</v>
      </c>
      <c r="E126" s="1"/>
      <c r="F126" s="6" t="s">
        <v>171</v>
      </c>
      <c r="G126" s="6">
        <f>C126*E126</f>
        <v>0</v>
      </c>
      <c r="H126" s="6" t="s">
        <v>171</v>
      </c>
      <c r="K126" s="2"/>
      <c r="L126" s="2"/>
      <c r="M126" s="2"/>
      <c r="N126" s="2"/>
      <c r="O126" s="2"/>
    </row>
    <row r="127" spans="1:15" ht="12" customHeight="1">
      <c r="A127" s="3"/>
      <c r="B127" s="14"/>
      <c r="C127" s="11"/>
      <c r="D127" s="11"/>
      <c r="E127" s="2"/>
      <c r="F127" s="2"/>
      <c r="G127" s="2"/>
      <c r="H127" s="2"/>
      <c r="K127" s="2"/>
      <c r="L127" s="2"/>
      <c r="M127" s="2"/>
      <c r="N127" s="2"/>
      <c r="O127" s="2"/>
    </row>
    <row r="128" spans="1:15" ht="55.5" customHeight="1">
      <c r="A128" s="3" t="s">
        <v>38</v>
      </c>
      <c r="B128" s="21" t="s">
        <v>85</v>
      </c>
      <c r="E128" s="7">
        <v>0</v>
      </c>
      <c r="K128" s="2"/>
      <c r="L128" s="2"/>
      <c r="M128" s="2"/>
      <c r="N128" s="2"/>
      <c r="O128" s="2"/>
    </row>
    <row r="129" spans="1:15" ht="14.25">
      <c r="A129" s="3"/>
      <c r="B129" s="4" t="s">
        <v>9</v>
      </c>
      <c r="C129" s="5">
        <f>44+45</f>
        <v>89</v>
      </c>
      <c r="D129" s="5" t="s">
        <v>4</v>
      </c>
      <c r="E129" s="1"/>
      <c r="F129" s="6" t="s">
        <v>171</v>
      </c>
      <c r="G129" s="6">
        <f>C129*E129</f>
        <v>0</v>
      </c>
      <c r="H129" s="6" t="s">
        <v>171</v>
      </c>
      <c r="K129" s="2"/>
      <c r="L129" s="2"/>
      <c r="M129" s="2"/>
      <c r="N129" s="2"/>
      <c r="O129" s="2"/>
    </row>
    <row r="130" spans="1:15" ht="12.75">
      <c r="A130" s="3"/>
      <c r="B130" s="14"/>
      <c r="C130" s="11"/>
      <c r="D130" s="11"/>
      <c r="E130" s="2"/>
      <c r="F130" s="2"/>
      <c r="G130" s="2"/>
      <c r="H130" s="2"/>
      <c r="K130" s="2"/>
      <c r="L130" s="2"/>
      <c r="M130" s="2"/>
      <c r="N130" s="2"/>
      <c r="O130" s="2"/>
    </row>
    <row r="131" spans="1:15" ht="54" customHeight="1">
      <c r="A131" s="3" t="s">
        <v>52</v>
      </c>
      <c r="B131" s="21" t="s">
        <v>86</v>
      </c>
      <c r="E131" s="7">
        <v>0</v>
      </c>
      <c r="K131" s="2"/>
      <c r="L131" s="2"/>
      <c r="M131" s="2"/>
      <c r="N131" s="2"/>
      <c r="O131" s="2"/>
    </row>
    <row r="132" spans="1:15" ht="12.75">
      <c r="A132" s="3" t="s">
        <v>150</v>
      </c>
      <c r="B132" s="7" t="s">
        <v>152</v>
      </c>
      <c r="K132" s="2"/>
      <c r="L132" s="2"/>
      <c r="M132" s="2"/>
      <c r="N132" s="2"/>
      <c r="O132" s="2"/>
    </row>
    <row r="133" spans="1:15" ht="12.75">
      <c r="A133" s="3"/>
      <c r="B133" s="4" t="s">
        <v>10</v>
      </c>
      <c r="C133" s="5">
        <f>410+50</f>
        <v>460</v>
      </c>
      <c r="D133" s="5" t="s">
        <v>4</v>
      </c>
      <c r="E133" s="1"/>
      <c r="F133" s="6" t="s">
        <v>171</v>
      </c>
      <c r="G133" s="6">
        <f>C133*E133</f>
        <v>0</v>
      </c>
      <c r="H133" s="6" t="s">
        <v>171</v>
      </c>
      <c r="K133" s="2"/>
      <c r="L133" s="2"/>
      <c r="M133" s="2"/>
      <c r="N133" s="2"/>
      <c r="O133" s="2"/>
    </row>
    <row r="134" spans="1:15" ht="12.75">
      <c r="A134" s="3" t="s">
        <v>151</v>
      </c>
      <c r="B134" s="7" t="s">
        <v>153</v>
      </c>
      <c r="E134" s="7">
        <v>0</v>
      </c>
      <c r="K134" s="2"/>
      <c r="L134" s="2"/>
      <c r="M134" s="2"/>
      <c r="N134" s="2"/>
      <c r="O134" s="2"/>
    </row>
    <row r="135" spans="1:15" ht="12.75">
      <c r="A135" s="3"/>
      <c r="B135" s="4" t="s">
        <v>10</v>
      </c>
      <c r="C135" s="5">
        <f>390+300</f>
        <v>690</v>
      </c>
      <c r="D135" s="5" t="s">
        <v>4</v>
      </c>
      <c r="E135" s="1"/>
      <c r="F135" s="6" t="s">
        <v>171</v>
      </c>
      <c r="G135" s="6">
        <f>C135*E135</f>
        <v>0</v>
      </c>
      <c r="H135" s="6" t="s">
        <v>171</v>
      </c>
      <c r="K135" s="2"/>
      <c r="L135" s="2"/>
      <c r="M135" s="2"/>
      <c r="N135" s="2"/>
      <c r="O135" s="2"/>
    </row>
    <row r="136" spans="1:15" ht="12.75">
      <c r="A136" s="3"/>
      <c r="B136" s="14"/>
      <c r="C136" s="11"/>
      <c r="D136" s="11"/>
      <c r="E136" s="2"/>
      <c r="F136" s="2"/>
      <c r="G136" s="2"/>
      <c r="H136" s="2"/>
      <c r="K136" s="2"/>
      <c r="L136" s="2"/>
      <c r="M136" s="2"/>
      <c r="N136" s="2"/>
      <c r="O136" s="2"/>
    </row>
    <row r="137" spans="1:15" ht="54.75" customHeight="1">
      <c r="A137" s="3" t="s">
        <v>53</v>
      </c>
      <c r="B137" s="21" t="s">
        <v>185</v>
      </c>
      <c r="E137" s="7">
        <v>0</v>
      </c>
      <c r="K137" s="2"/>
      <c r="L137" s="2"/>
      <c r="M137" s="2"/>
      <c r="N137" s="2"/>
      <c r="O137" s="2"/>
    </row>
    <row r="138" spans="1:15" ht="14.25">
      <c r="A138" s="3"/>
      <c r="B138" s="4" t="s">
        <v>3</v>
      </c>
      <c r="C138" s="5">
        <f>9.2+0.2+7.55</f>
        <v>16.95</v>
      </c>
      <c r="D138" s="5" t="s">
        <v>4</v>
      </c>
      <c r="E138" s="1"/>
      <c r="F138" s="6" t="s">
        <v>171</v>
      </c>
      <c r="G138" s="6">
        <f>C138*E138</f>
        <v>0</v>
      </c>
      <c r="H138" s="6" t="s">
        <v>171</v>
      </c>
      <c r="K138" s="2"/>
      <c r="L138" s="2"/>
      <c r="M138" s="2"/>
      <c r="N138" s="2"/>
      <c r="O138" s="2"/>
    </row>
    <row r="139" spans="1:15" ht="12.75">
      <c r="A139" s="3"/>
      <c r="B139" s="14"/>
      <c r="C139" s="11"/>
      <c r="D139" s="11"/>
      <c r="E139" s="2"/>
      <c r="F139" s="2"/>
      <c r="G139" s="2"/>
      <c r="H139" s="2"/>
      <c r="K139" s="2"/>
      <c r="L139" s="2"/>
      <c r="M139" s="2"/>
      <c r="N139" s="2"/>
      <c r="O139" s="2"/>
    </row>
    <row r="140" spans="1:15" ht="55.5" customHeight="1">
      <c r="A140" s="3" t="s">
        <v>54</v>
      </c>
      <c r="B140" s="21" t="s">
        <v>214</v>
      </c>
      <c r="E140" s="7">
        <v>0</v>
      </c>
      <c r="K140" s="2"/>
      <c r="L140" s="2"/>
      <c r="M140" s="2"/>
      <c r="N140" s="2"/>
      <c r="O140" s="2"/>
    </row>
    <row r="141" spans="1:15" ht="12.75">
      <c r="A141" s="3"/>
      <c r="B141" s="4" t="s">
        <v>11</v>
      </c>
      <c r="C141" s="5">
        <v>6</v>
      </c>
      <c r="D141" s="5" t="s">
        <v>4</v>
      </c>
      <c r="E141" s="1"/>
      <c r="F141" s="6" t="s">
        <v>171</v>
      </c>
      <c r="G141" s="6">
        <f>C141*E141</f>
        <v>0</v>
      </c>
      <c r="H141" s="6" t="s">
        <v>171</v>
      </c>
      <c r="K141" s="2"/>
      <c r="L141" s="2"/>
      <c r="M141" s="2"/>
      <c r="N141" s="2"/>
      <c r="O141" s="2"/>
    </row>
    <row r="142" spans="1:15" ht="12.75">
      <c r="A142" s="3"/>
      <c r="B142" s="14"/>
      <c r="C142" s="11"/>
      <c r="D142" s="11"/>
      <c r="E142" s="2"/>
      <c r="F142" s="2"/>
      <c r="G142" s="2"/>
      <c r="H142" s="2"/>
      <c r="K142" s="2"/>
      <c r="L142" s="2"/>
      <c r="M142" s="2"/>
      <c r="N142" s="2"/>
      <c r="O142" s="2"/>
    </row>
    <row r="143" spans="1:15" ht="12.75">
      <c r="A143" s="3"/>
      <c r="B143" s="66" t="s">
        <v>66</v>
      </c>
      <c r="C143" s="66"/>
      <c r="D143" s="66"/>
      <c r="E143" s="66"/>
      <c r="F143" s="66"/>
      <c r="G143" s="59">
        <f>SUM(G126:G141)</f>
        <v>0</v>
      </c>
      <c r="H143" s="59" t="s">
        <v>171</v>
      </c>
      <c r="K143" s="2"/>
      <c r="L143" s="2"/>
      <c r="M143" s="2"/>
      <c r="N143" s="2"/>
      <c r="O143" s="2"/>
    </row>
    <row r="144" spans="1:15" ht="12.75">
      <c r="A144" s="3"/>
      <c r="B144" s="26"/>
      <c r="K144" s="2"/>
      <c r="L144" s="2"/>
      <c r="M144" s="2"/>
      <c r="N144" s="2"/>
      <c r="O144" s="2"/>
    </row>
    <row r="145" spans="1:15" ht="12.75">
      <c r="A145" s="58" t="s">
        <v>16</v>
      </c>
      <c r="B145" s="67" t="s">
        <v>39</v>
      </c>
      <c r="C145" s="67"/>
      <c r="D145" s="67"/>
      <c r="E145" s="67"/>
      <c r="F145" s="67"/>
      <c r="G145" s="67"/>
      <c r="H145" s="67"/>
      <c r="K145" s="2"/>
      <c r="L145" s="2"/>
      <c r="M145" s="2"/>
      <c r="N145" s="2"/>
      <c r="O145" s="2"/>
    </row>
    <row r="146" spans="1:15" ht="12.75">
      <c r="A146" s="22"/>
      <c r="B146" s="23"/>
      <c r="C146" s="23"/>
      <c r="D146" s="23"/>
      <c r="E146" s="23"/>
      <c r="F146" s="23"/>
      <c r="G146" s="23"/>
      <c r="H146" s="23"/>
      <c r="K146" s="2"/>
      <c r="L146" s="2"/>
      <c r="M146" s="2"/>
      <c r="N146" s="2"/>
      <c r="O146" s="2"/>
    </row>
    <row r="147" spans="1:15" ht="51">
      <c r="A147" s="3" t="s">
        <v>40</v>
      </c>
      <c r="B147" s="21" t="s">
        <v>87</v>
      </c>
      <c r="K147" s="2"/>
      <c r="L147" s="2"/>
      <c r="M147" s="2"/>
      <c r="N147" s="2"/>
      <c r="O147" s="2"/>
    </row>
    <row r="148" spans="1:15" ht="25.5">
      <c r="A148" s="3" t="s">
        <v>154</v>
      </c>
      <c r="B148" s="21" t="s">
        <v>157</v>
      </c>
      <c r="K148" s="2"/>
      <c r="L148" s="2"/>
      <c r="M148" s="2"/>
      <c r="N148" s="2"/>
      <c r="O148" s="2"/>
    </row>
    <row r="149" spans="1:15" ht="14.25">
      <c r="A149" s="3"/>
      <c r="B149" s="4" t="s">
        <v>9</v>
      </c>
      <c r="C149" s="5">
        <v>1</v>
      </c>
      <c r="D149" s="5" t="s">
        <v>4</v>
      </c>
      <c r="E149" s="1"/>
      <c r="F149" s="6" t="s">
        <v>171</v>
      </c>
      <c r="G149" s="6">
        <f>C149*E149</f>
        <v>0</v>
      </c>
      <c r="H149" s="6" t="s">
        <v>171</v>
      </c>
      <c r="K149" s="2"/>
      <c r="L149" s="2"/>
      <c r="M149" s="2"/>
      <c r="N149" s="2"/>
      <c r="O149" s="2"/>
    </row>
    <row r="150" spans="1:15" ht="12.75">
      <c r="A150" s="3" t="s">
        <v>155</v>
      </c>
      <c r="B150" s="7" t="s">
        <v>158</v>
      </c>
      <c r="E150" s="7">
        <v>0</v>
      </c>
      <c r="K150" s="2"/>
      <c r="L150" s="2"/>
      <c r="M150" s="2"/>
      <c r="N150" s="2"/>
      <c r="O150" s="2"/>
    </row>
    <row r="151" spans="1:15" ht="14.25">
      <c r="A151" s="3"/>
      <c r="B151" s="4" t="s">
        <v>9</v>
      </c>
      <c r="C151" s="5">
        <v>1</v>
      </c>
      <c r="D151" s="5" t="s">
        <v>4</v>
      </c>
      <c r="E151" s="1"/>
      <c r="F151" s="6" t="s">
        <v>171</v>
      </c>
      <c r="G151" s="6">
        <f>C151*E151</f>
        <v>0</v>
      </c>
      <c r="H151" s="6" t="s">
        <v>171</v>
      </c>
      <c r="K151" s="2"/>
      <c r="L151" s="2"/>
      <c r="M151" s="2"/>
      <c r="N151" s="2"/>
      <c r="O151" s="2"/>
    </row>
    <row r="152" spans="1:15" ht="12.75">
      <c r="A152" s="3" t="s">
        <v>156</v>
      </c>
      <c r="B152" s="7" t="s">
        <v>159</v>
      </c>
      <c r="E152" s="7">
        <v>0</v>
      </c>
      <c r="K152" s="2"/>
      <c r="L152" s="2"/>
      <c r="M152" s="2"/>
      <c r="N152" s="2"/>
      <c r="O152" s="2"/>
    </row>
    <row r="153" spans="1:15" ht="12.75">
      <c r="A153" s="3"/>
      <c r="B153" s="4" t="s">
        <v>11</v>
      </c>
      <c r="C153" s="5">
        <v>1</v>
      </c>
      <c r="D153" s="5" t="s">
        <v>4</v>
      </c>
      <c r="E153" s="1"/>
      <c r="F153" s="6" t="s">
        <v>171</v>
      </c>
      <c r="G153" s="6">
        <f>C153*E153</f>
        <v>0</v>
      </c>
      <c r="H153" s="6" t="s">
        <v>171</v>
      </c>
      <c r="K153" s="2"/>
      <c r="L153" s="2"/>
      <c r="M153" s="2"/>
      <c r="N153" s="2"/>
      <c r="O153" s="2"/>
    </row>
    <row r="154" spans="1:15" ht="12.75">
      <c r="A154" s="3"/>
      <c r="B154" s="14"/>
      <c r="C154" s="11"/>
      <c r="D154" s="11"/>
      <c r="E154" s="2"/>
      <c r="F154" s="2"/>
      <c r="G154" s="2"/>
      <c r="H154" s="2"/>
      <c r="K154" s="2"/>
      <c r="L154" s="2"/>
      <c r="M154" s="2"/>
      <c r="N154" s="2"/>
      <c r="O154" s="2"/>
    </row>
    <row r="155" spans="1:15" ht="52.5">
      <c r="A155" s="3" t="s">
        <v>41</v>
      </c>
      <c r="B155" s="21" t="s">
        <v>88</v>
      </c>
      <c r="E155" s="7">
        <v>0</v>
      </c>
      <c r="K155" s="2"/>
      <c r="L155" s="2"/>
      <c r="M155" s="2"/>
      <c r="N155" s="2"/>
      <c r="O155" s="2"/>
    </row>
    <row r="156" spans="1:15" ht="14.25">
      <c r="A156" s="3"/>
      <c r="B156" s="4" t="s">
        <v>9</v>
      </c>
      <c r="C156" s="5">
        <v>1</v>
      </c>
      <c r="D156" s="5" t="s">
        <v>4</v>
      </c>
      <c r="E156" s="1"/>
      <c r="F156" s="6" t="s">
        <v>171</v>
      </c>
      <c r="G156" s="6">
        <f>C156*E156</f>
        <v>0</v>
      </c>
      <c r="H156" s="6" t="s">
        <v>171</v>
      </c>
      <c r="K156" s="2"/>
      <c r="L156" s="2"/>
      <c r="M156" s="2"/>
      <c r="N156" s="2"/>
      <c r="O156" s="2"/>
    </row>
    <row r="157" spans="1:15" ht="12.75">
      <c r="A157" s="3"/>
      <c r="B157" s="14"/>
      <c r="C157" s="11"/>
      <c r="D157" s="11"/>
      <c r="E157" s="2"/>
      <c r="F157" s="2"/>
      <c r="G157" s="2"/>
      <c r="H157" s="2"/>
      <c r="K157" s="2"/>
      <c r="L157" s="2"/>
      <c r="M157" s="2"/>
      <c r="N157" s="2"/>
      <c r="O157" s="2"/>
    </row>
    <row r="158" spans="1:15" ht="65.25">
      <c r="A158" s="3" t="s">
        <v>206</v>
      </c>
      <c r="B158" s="21" t="s">
        <v>207</v>
      </c>
      <c r="E158" s="7">
        <v>0</v>
      </c>
      <c r="K158" s="2"/>
      <c r="L158" s="2"/>
      <c r="M158" s="2"/>
      <c r="N158" s="2"/>
      <c r="O158" s="2"/>
    </row>
    <row r="159" spans="1:15" ht="14.25">
      <c r="A159" s="3"/>
      <c r="B159" s="4" t="s">
        <v>9</v>
      </c>
      <c r="C159" s="5">
        <v>1</v>
      </c>
      <c r="D159" s="5" t="s">
        <v>4</v>
      </c>
      <c r="E159" s="1"/>
      <c r="F159" s="6" t="s">
        <v>171</v>
      </c>
      <c r="G159" s="6">
        <f>C159*E159</f>
        <v>0</v>
      </c>
      <c r="H159" s="6" t="s">
        <v>171</v>
      </c>
      <c r="K159" s="2"/>
      <c r="L159" s="2"/>
      <c r="M159" s="2"/>
      <c r="N159" s="2"/>
      <c r="O159" s="2"/>
    </row>
    <row r="160" spans="1:15" ht="12.75">
      <c r="A160" s="3"/>
      <c r="K160" s="2"/>
      <c r="L160" s="2"/>
      <c r="M160" s="2"/>
      <c r="N160" s="2"/>
      <c r="O160" s="2"/>
    </row>
    <row r="161" spans="1:15" ht="12.75">
      <c r="A161" s="3"/>
      <c r="B161" s="66" t="s">
        <v>69</v>
      </c>
      <c r="C161" s="66"/>
      <c r="D161" s="66"/>
      <c r="E161" s="66"/>
      <c r="F161" s="66"/>
      <c r="G161" s="59">
        <f>SUM(G149:G159)</f>
        <v>0</v>
      </c>
      <c r="H161" s="59" t="s">
        <v>171</v>
      </c>
      <c r="K161" s="2"/>
      <c r="L161" s="2"/>
      <c r="M161" s="2"/>
      <c r="N161" s="2"/>
      <c r="O161" s="2"/>
    </row>
    <row r="162" spans="1:15" ht="12.75">
      <c r="A162" s="3"/>
      <c r="K162" s="2"/>
      <c r="L162" s="2"/>
      <c r="M162" s="2"/>
      <c r="N162" s="2"/>
      <c r="O162" s="2"/>
    </row>
    <row r="163" spans="1:15" ht="12.75">
      <c r="A163" s="58" t="s">
        <v>17</v>
      </c>
      <c r="B163" s="67" t="s">
        <v>25</v>
      </c>
      <c r="C163" s="67"/>
      <c r="D163" s="67"/>
      <c r="E163" s="67"/>
      <c r="F163" s="67"/>
      <c r="G163" s="67"/>
      <c r="H163" s="67"/>
      <c r="K163" s="2"/>
      <c r="L163" s="2"/>
      <c r="M163" s="2"/>
      <c r="N163" s="2"/>
      <c r="O163" s="2"/>
    </row>
    <row r="164" spans="1:15" ht="12.75">
      <c r="A164" s="22"/>
      <c r="B164" s="23"/>
      <c r="C164" s="23"/>
      <c r="D164" s="23"/>
      <c r="E164" s="23"/>
      <c r="F164" s="23"/>
      <c r="G164" s="23"/>
      <c r="H164" s="23"/>
      <c r="K164" s="2"/>
      <c r="L164" s="2"/>
      <c r="M164" s="2"/>
      <c r="N164" s="2"/>
      <c r="O164" s="2"/>
    </row>
    <row r="165" spans="1:15" ht="94.5" customHeight="1">
      <c r="A165" s="3" t="s">
        <v>42</v>
      </c>
      <c r="B165" s="21" t="s">
        <v>169</v>
      </c>
      <c r="K165" s="2"/>
      <c r="L165" s="2"/>
      <c r="M165" s="2"/>
      <c r="N165" s="2"/>
      <c r="O165" s="2"/>
    </row>
    <row r="166" spans="1:15" ht="12.75">
      <c r="A166" s="3"/>
      <c r="B166" s="4" t="s">
        <v>11</v>
      </c>
      <c r="C166" s="5">
        <v>5</v>
      </c>
      <c r="D166" s="5" t="s">
        <v>4</v>
      </c>
      <c r="E166" s="1"/>
      <c r="F166" s="6" t="s">
        <v>171</v>
      </c>
      <c r="G166" s="6">
        <f>C166*E166</f>
        <v>0</v>
      </c>
      <c r="H166" s="6" t="s">
        <v>171</v>
      </c>
      <c r="K166" s="2"/>
      <c r="L166" s="2"/>
      <c r="M166" s="2"/>
      <c r="N166" s="2"/>
      <c r="O166" s="2"/>
    </row>
    <row r="167" spans="1:15" ht="12.75">
      <c r="A167" s="3"/>
      <c r="B167" s="14"/>
      <c r="C167" s="11"/>
      <c r="D167" s="11"/>
      <c r="E167" s="2"/>
      <c r="F167" s="2"/>
      <c r="G167" s="2"/>
      <c r="H167" s="2"/>
      <c r="K167" s="2"/>
      <c r="L167" s="2"/>
      <c r="M167" s="2"/>
      <c r="N167" s="2"/>
      <c r="O167" s="2"/>
    </row>
    <row r="168" spans="1:15" ht="81" customHeight="1">
      <c r="A168" s="3" t="s">
        <v>43</v>
      </c>
      <c r="B168" s="21" t="s">
        <v>168</v>
      </c>
      <c r="E168" s="7">
        <v>0</v>
      </c>
      <c r="K168" s="2"/>
      <c r="L168" s="2"/>
      <c r="M168" s="2"/>
      <c r="N168" s="2"/>
      <c r="O168" s="2"/>
    </row>
    <row r="169" spans="1:15" ht="12.75">
      <c r="A169" s="3"/>
      <c r="B169" s="4" t="s">
        <v>11</v>
      </c>
      <c r="C169" s="5">
        <v>1</v>
      </c>
      <c r="D169" s="5" t="s">
        <v>4</v>
      </c>
      <c r="E169" s="1"/>
      <c r="F169" s="6" t="s">
        <v>171</v>
      </c>
      <c r="G169" s="6">
        <f>C169*E169</f>
        <v>0</v>
      </c>
      <c r="H169" s="6" t="s">
        <v>171</v>
      </c>
      <c r="K169" s="2"/>
      <c r="L169" s="2"/>
      <c r="M169" s="2"/>
      <c r="N169" s="2"/>
      <c r="O169" s="2"/>
    </row>
    <row r="170" spans="1:15" ht="12.75">
      <c r="A170" s="3"/>
      <c r="B170" s="14"/>
      <c r="C170" s="11"/>
      <c r="D170" s="11"/>
      <c r="E170" s="2"/>
      <c r="F170" s="2"/>
      <c r="G170" s="2"/>
      <c r="H170" s="2"/>
      <c r="K170" s="2"/>
      <c r="L170" s="2"/>
      <c r="M170" s="2"/>
      <c r="N170" s="2"/>
      <c r="O170" s="2"/>
    </row>
    <row r="171" spans="1:15" ht="66.75" customHeight="1">
      <c r="A171" s="3" t="s">
        <v>44</v>
      </c>
      <c r="B171" s="21" t="s">
        <v>199</v>
      </c>
      <c r="C171" s="11"/>
      <c r="D171" s="11"/>
      <c r="E171" s="2">
        <v>0</v>
      </c>
      <c r="F171" s="2"/>
      <c r="G171" s="27"/>
      <c r="H171" s="2"/>
      <c r="K171" s="2"/>
      <c r="L171" s="2"/>
      <c r="M171" s="2"/>
      <c r="N171" s="2"/>
      <c r="O171" s="2"/>
    </row>
    <row r="172" spans="1:15" ht="12.75">
      <c r="A172" s="3"/>
      <c r="B172" s="4" t="s">
        <v>11</v>
      </c>
      <c r="C172" s="5">
        <v>1</v>
      </c>
      <c r="D172" s="5" t="s">
        <v>4</v>
      </c>
      <c r="E172" s="1"/>
      <c r="F172" s="6" t="s">
        <v>171</v>
      </c>
      <c r="G172" s="6">
        <f>C172*E172</f>
        <v>0</v>
      </c>
      <c r="H172" s="6" t="s">
        <v>171</v>
      </c>
      <c r="K172" s="2"/>
      <c r="L172" s="2"/>
      <c r="M172" s="2"/>
      <c r="N172" s="2"/>
      <c r="O172" s="2"/>
    </row>
    <row r="173" spans="1:15" ht="12.75">
      <c r="A173" s="3"/>
      <c r="B173" s="14"/>
      <c r="C173" s="11"/>
      <c r="D173" s="11"/>
      <c r="E173" s="2"/>
      <c r="F173" s="2"/>
      <c r="G173" s="2"/>
      <c r="H173" s="2"/>
      <c r="K173" s="2"/>
      <c r="L173" s="2"/>
      <c r="M173" s="2"/>
      <c r="N173" s="2"/>
      <c r="O173" s="2"/>
    </row>
    <row r="174" spans="1:15" ht="156" customHeight="1">
      <c r="A174" s="3" t="s">
        <v>163</v>
      </c>
      <c r="B174" s="49" t="s">
        <v>187</v>
      </c>
      <c r="C174" s="11"/>
      <c r="D174" s="11"/>
      <c r="E174" s="2"/>
      <c r="F174" s="2"/>
      <c r="G174" s="2"/>
      <c r="H174" s="2"/>
      <c r="K174" s="2"/>
      <c r="L174" s="2"/>
      <c r="M174" s="2"/>
      <c r="N174" s="2"/>
      <c r="O174" s="2"/>
    </row>
    <row r="175" spans="1:15" ht="12.75">
      <c r="A175" s="3"/>
      <c r="B175" s="4" t="s">
        <v>11</v>
      </c>
      <c r="C175" s="5">
        <v>18</v>
      </c>
      <c r="D175" s="5" t="s">
        <v>4</v>
      </c>
      <c r="E175" s="1"/>
      <c r="F175" s="6" t="s">
        <v>171</v>
      </c>
      <c r="G175" s="6">
        <f>C175*E175</f>
        <v>0</v>
      </c>
      <c r="H175" s="6" t="s">
        <v>171</v>
      </c>
      <c r="K175" s="2"/>
      <c r="L175" s="2"/>
      <c r="M175" s="2"/>
      <c r="N175" s="2"/>
      <c r="O175" s="2"/>
    </row>
    <row r="176" spans="1:15" ht="12.75">
      <c r="A176" s="3"/>
      <c r="B176" s="14"/>
      <c r="C176" s="11"/>
      <c r="D176" s="11"/>
      <c r="E176" s="2"/>
      <c r="F176" s="2"/>
      <c r="G176" s="2"/>
      <c r="H176" s="2"/>
      <c r="K176" s="2"/>
      <c r="L176" s="2"/>
      <c r="M176" s="2"/>
      <c r="N176" s="2"/>
      <c r="O176" s="2"/>
    </row>
    <row r="177" spans="1:15" ht="79.5">
      <c r="A177" s="3" t="s">
        <v>208</v>
      </c>
      <c r="B177" s="21" t="s">
        <v>186</v>
      </c>
      <c r="C177" s="27"/>
      <c r="D177" s="27"/>
      <c r="E177" s="27"/>
      <c r="F177" s="27"/>
      <c r="G177" s="27"/>
      <c r="H177" s="27"/>
      <c r="K177" s="2"/>
      <c r="L177" s="2"/>
      <c r="M177" s="2"/>
      <c r="N177" s="2"/>
      <c r="O177" s="2"/>
    </row>
    <row r="178" spans="1:15" ht="14.25">
      <c r="A178" s="27"/>
      <c r="B178" s="4" t="s">
        <v>9</v>
      </c>
      <c r="C178" s="5">
        <v>44</v>
      </c>
      <c r="D178" s="5" t="s">
        <v>4</v>
      </c>
      <c r="E178" s="1"/>
      <c r="F178" s="6" t="s">
        <v>171</v>
      </c>
      <c r="G178" s="6">
        <f>C178*E178</f>
        <v>0</v>
      </c>
      <c r="H178" s="6" t="s">
        <v>171</v>
      </c>
      <c r="K178" s="2"/>
      <c r="L178" s="2"/>
      <c r="M178" s="2"/>
      <c r="N178" s="2"/>
      <c r="O178" s="2"/>
    </row>
    <row r="179" spans="1:15" ht="12.75">
      <c r="A179" s="3"/>
      <c r="B179" s="14"/>
      <c r="C179" s="11"/>
      <c r="D179" s="11"/>
      <c r="E179" s="2"/>
      <c r="F179" s="2"/>
      <c r="G179" s="2"/>
      <c r="H179" s="2"/>
      <c r="K179" s="2"/>
      <c r="L179" s="2"/>
      <c r="M179" s="2"/>
      <c r="N179" s="2"/>
      <c r="O179" s="2"/>
    </row>
    <row r="180" spans="1:15" ht="38.25">
      <c r="A180" s="3" t="s">
        <v>209</v>
      </c>
      <c r="B180" s="21" t="s">
        <v>200</v>
      </c>
      <c r="C180" s="11"/>
      <c r="D180" s="11"/>
      <c r="E180" s="2">
        <v>0</v>
      </c>
      <c r="F180" s="2"/>
      <c r="G180" s="27"/>
      <c r="H180" s="2"/>
      <c r="K180" s="2"/>
      <c r="L180" s="2"/>
      <c r="M180" s="2"/>
      <c r="N180" s="2"/>
      <c r="O180" s="2"/>
    </row>
    <row r="181" spans="1:15" ht="12.75">
      <c r="A181" s="3" t="s">
        <v>210</v>
      </c>
      <c r="B181" s="15" t="s">
        <v>202</v>
      </c>
      <c r="C181" s="11"/>
      <c r="D181" s="11"/>
      <c r="E181" s="2"/>
      <c r="F181" s="2"/>
      <c r="G181" s="2"/>
      <c r="H181" s="2"/>
      <c r="K181" s="2"/>
      <c r="L181" s="2"/>
      <c r="M181" s="2"/>
      <c r="N181" s="2"/>
      <c r="O181" s="2"/>
    </row>
    <row r="182" spans="1:15" ht="12.75">
      <c r="A182" s="3"/>
      <c r="B182" s="29" t="s">
        <v>201</v>
      </c>
      <c r="C182" s="53">
        <v>3</v>
      </c>
      <c r="D182" s="53" t="s">
        <v>4</v>
      </c>
      <c r="E182" s="54"/>
      <c r="F182" s="55" t="s">
        <v>171</v>
      </c>
      <c r="G182" s="55">
        <f>C182*E182</f>
        <v>0</v>
      </c>
      <c r="H182" s="55" t="s">
        <v>171</v>
      </c>
      <c r="K182" s="2"/>
      <c r="L182" s="2"/>
      <c r="M182" s="2"/>
      <c r="N182" s="2"/>
      <c r="O182" s="2"/>
    </row>
    <row r="183" spans="1:15" ht="12.75">
      <c r="A183" s="3" t="s">
        <v>211</v>
      </c>
      <c r="B183" s="15" t="s">
        <v>203</v>
      </c>
      <c r="C183" s="11"/>
      <c r="D183" s="11"/>
      <c r="E183" s="2"/>
      <c r="F183" s="2"/>
      <c r="G183" s="2"/>
      <c r="H183" s="2"/>
      <c r="K183" s="2"/>
      <c r="L183" s="2"/>
      <c r="M183" s="2"/>
      <c r="N183" s="2"/>
      <c r="O183" s="2"/>
    </row>
    <row r="184" spans="1:15" ht="12.75">
      <c r="A184" s="3"/>
      <c r="B184" s="29" t="s">
        <v>201</v>
      </c>
      <c r="C184" s="53">
        <v>3</v>
      </c>
      <c r="D184" s="53" t="s">
        <v>4</v>
      </c>
      <c r="E184" s="54"/>
      <c r="F184" s="55" t="s">
        <v>171</v>
      </c>
      <c r="G184" s="55">
        <f>C184*E184</f>
        <v>0</v>
      </c>
      <c r="H184" s="55" t="s">
        <v>171</v>
      </c>
      <c r="K184" s="2"/>
      <c r="L184" s="2"/>
      <c r="M184" s="2"/>
      <c r="N184" s="2"/>
      <c r="O184" s="2"/>
    </row>
    <row r="185" spans="1:15" ht="12.75">
      <c r="A185" s="3" t="s">
        <v>212</v>
      </c>
      <c r="B185" s="15" t="s">
        <v>204</v>
      </c>
      <c r="C185" s="11"/>
      <c r="D185" s="11"/>
      <c r="E185" s="2"/>
      <c r="F185" s="2"/>
      <c r="G185" s="2"/>
      <c r="H185" s="2"/>
      <c r="K185" s="2"/>
      <c r="L185" s="2"/>
      <c r="M185" s="2"/>
      <c r="N185" s="2"/>
      <c r="O185" s="2"/>
    </row>
    <row r="186" spans="1:15" ht="12.75">
      <c r="A186" s="3"/>
      <c r="B186" s="29" t="s">
        <v>201</v>
      </c>
      <c r="C186" s="53">
        <v>1</v>
      </c>
      <c r="D186" s="53" t="s">
        <v>4</v>
      </c>
      <c r="E186" s="54"/>
      <c r="F186" s="55" t="s">
        <v>171</v>
      </c>
      <c r="G186" s="55">
        <f>C186*E186</f>
        <v>0</v>
      </c>
      <c r="H186" s="55" t="s">
        <v>171</v>
      </c>
      <c r="K186" s="2"/>
      <c r="L186" s="2"/>
      <c r="M186" s="2"/>
      <c r="N186" s="2"/>
      <c r="O186" s="2"/>
    </row>
    <row r="187" spans="1:15" ht="12.75">
      <c r="A187" s="3" t="s">
        <v>213</v>
      </c>
      <c r="B187" s="15" t="s">
        <v>205</v>
      </c>
      <c r="C187" s="11"/>
      <c r="D187" s="11"/>
      <c r="E187" s="2"/>
      <c r="F187" s="2"/>
      <c r="G187" s="2"/>
      <c r="H187" s="2"/>
      <c r="K187" s="2"/>
      <c r="L187" s="2"/>
      <c r="M187" s="2"/>
      <c r="N187" s="2"/>
      <c r="O187" s="2"/>
    </row>
    <row r="188" spans="1:15" ht="12.75">
      <c r="A188" s="3"/>
      <c r="B188" s="29" t="s">
        <v>201</v>
      </c>
      <c r="C188" s="53">
        <v>1</v>
      </c>
      <c r="D188" s="53" t="s">
        <v>4</v>
      </c>
      <c r="E188" s="54"/>
      <c r="F188" s="55" t="s">
        <v>171</v>
      </c>
      <c r="G188" s="55">
        <f>C188*E188</f>
        <v>0</v>
      </c>
      <c r="H188" s="55" t="s">
        <v>171</v>
      </c>
      <c r="K188" s="2"/>
      <c r="L188" s="2"/>
      <c r="M188" s="2"/>
      <c r="N188" s="2"/>
      <c r="O188" s="2"/>
    </row>
    <row r="189" spans="1:15" ht="12.75">
      <c r="A189" s="3"/>
      <c r="B189" s="14"/>
      <c r="C189" s="11"/>
      <c r="D189" s="11"/>
      <c r="E189" s="2"/>
      <c r="F189" s="2"/>
      <c r="G189" s="2"/>
      <c r="H189" s="2"/>
      <c r="K189" s="2"/>
      <c r="L189" s="2"/>
      <c r="M189" s="2"/>
      <c r="N189" s="2"/>
      <c r="O189" s="2"/>
    </row>
    <row r="190" spans="1:15" ht="12.75">
      <c r="A190" s="3"/>
      <c r="B190" s="66" t="s">
        <v>68</v>
      </c>
      <c r="C190" s="66"/>
      <c r="D190" s="66"/>
      <c r="E190" s="66"/>
      <c r="F190" s="66"/>
      <c r="G190" s="59">
        <f>SUM(G166:G188)</f>
        <v>0</v>
      </c>
      <c r="H190" s="59" t="s">
        <v>171</v>
      </c>
      <c r="K190" s="2"/>
      <c r="L190" s="2"/>
      <c r="M190" s="2"/>
      <c r="N190" s="2"/>
      <c r="O190" s="2"/>
    </row>
    <row r="191" spans="1:15" ht="12.75">
      <c r="A191" s="3"/>
      <c r="B191" s="14"/>
      <c r="C191" s="11"/>
      <c r="D191" s="11"/>
      <c r="E191" s="2"/>
      <c r="F191" s="2"/>
      <c r="G191" s="2"/>
      <c r="H191" s="2"/>
      <c r="K191" s="2"/>
      <c r="L191" s="2"/>
      <c r="M191" s="2"/>
      <c r="N191" s="2"/>
      <c r="O191" s="2"/>
    </row>
    <row r="192" spans="1:15" ht="12.75">
      <c r="A192" s="62" t="s">
        <v>12</v>
      </c>
      <c r="B192" s="72" t="s">
        <v>216</v>
      </c>
      <c r="C192" s="72"/>
      <c r="D192" s="72"/>
      <c r="E192" s="72"/>
      <c r="F192" s="72"/>
      <c r="G192" s="62">
        <f>G121+G143+G161+G190</f>
        <v>0</v>
      </c>
      <c r="H192" s="62" t="s">
        <v>171</v>
      </c>
      <c r="K192" s="2"/>
      <c r="L192" s="2"/>
      <c r="M192" s="2"/>
      <c r="N192" s="2"/>
      <c r="O192" s="2"/>
    </row>
    <row r="193" spans="1:15" ht="12.75">
      <c r="A193" s="19"/>
      <c r="B193" s="23"/>
      <c r="C193" s="23"/>
      <c r="D193" s="23"/>
      <c r="E193" s="23"/>
      <c r="F193" s="23"/>
      <c r="G193" s="19"/>
      <c r="H193" s="19"/>
      <c r="K193" s="2"/>
      <c r="L193" s="2"/>
      <c r="M193" s="2"/>
      <c r="N193" s="2"/>
      <c r="O193" s="2"/>
    </row>
    <row r="194" spans="1:15" ht="12.75">
      <c r="A194" s="3"/>
      <c r="B194" s="14"/>
      <c r="C194" s="11"/>
      <c r="D194" s="11"/>
      <c r="E194" s="2"/>
      <c r="F194" s="2"/>
      <c r="G194" s="2"/>
      <c r="H194" s="2"/>
      <c r="K194" s="2"/>
      <c r="L194" s="2"/>
      <c r="M194" s="2"/>
      <c r="N194" s="2"/>
      <c r="O194" s="2"/>
    </row>
    <row r="195" spans="1:15" ht="12.75">
      <c r="A195" s="61" t="s">
        <v>24</v>
      </c>
      <c r="B195" s="73" t="s">
        <v>13</v>
      </c>
      <c r="C195" s="74"/>
      <c r="D195" s="74"/>
      <c r="E195" s="74"/>
      <c r="F195" s="74"/>
      <c r="G195" s="74"/>
      <c r="H195" s="75"/>
      <c r="K195" s="2"/>
      <c r="L195" s="2"/>
      <c r="M195" s="2"/>
      <c r="N195" s="2"/>
      <c r="O195" s="2"/>
    </row>
    <row r="196" spans="1:15" ht="12.75">
      <c r="A196" s="28"/>
      <c r="B196" s="23"/>
      <c r="C196" s="23"/>
      <c r="D196" s="23"/>
      <c r="E196" s="23"/>
      <c r="F196" s="23"/>
      <c r="G196" s="23"/>
      <c r="H196" s="23"/>
      <c r="K196" s="2"/>
      <c r="L196" s="2"/>
      <c r="M196" s="2"/>
      <c r="N196" s="2"/>
      <c r="O196" s="2"/>
    </row>
    <row r="197" spans="1:15" ht="12.75">
      <c r="A197" s="60" t="s">
        <v>45</v>
      </c>
      <c r="B197" s="90" t="s">
        <v>56</v>
      </c>
      <c r="C197" s="91"/>
      <c r="D197" s="91"/>
      <c r="E197" s="91"/>
      <c r="F197" s="91"/>
      <c r="G197" s="91"/>
      <c r="H197" s="92"/>
      <c r="K197" s="2"/>
      <c r="L197" s="2"/>
      <c r="M197" s="2"/>
      <c r="N197" s="2"/>
      <c r="O197" s="2"/>
    </row>
    <row r="198" spans="1:15" ht="12.75">
      <c r="A198" s="28"/>
      <c r="B198" s="23"/>
      <c r="C198" s="23"/>
      <c r="D198" s="23"/>
      <c r="E198" s="23"/>
      <c r="F198" s="23"/>
      <c r="G198" s="23"/>
      <c r="H198" s="23"/>
      <c r="K198" s="2"/>
      <c r="L198" s="2"/>
      <c r="M198" s="2"/>
      <c r="N198" s="2"/>
      <c r="O198" s="2"/>
    </row>
    <row r="199" spans="1:15" ht="52.5">
      <c r="A199" s="25" t="s">
        <v>90</v>
      </c>
      <c r="B199" s="35" t="s">
        <v>109</v>
      </c>
      <c r="C199" s="23"/>
      <c r="D199" s="23"/>
      <c r="E199" s="23"/>
      <c r="F199" s="23"/>
      <c r="G199" s="23"/>
      <c r="H199" s="23"/>
      <c r="K199" s="2"/>
      <c r="L199" s="2"/>
      <c r="M199" s="2"/>
      <c r="N199" s="2"/>
      <c r="O199" s="2"/>
    </row>
    <row r="200" spans="1:15" ht="14.25">
      <c r="A200" s="28"/>
      <c r="B200" s="29" t="s">
        <v>9</v>
      </c>
      <c r="C200" s="30">
        <v>20</v>
      </c>
      <c r="D200" s="31" t="s">
        <v>4</v>
      </c>
      <c r="E200" s="45"/>
      <c r="F200" s="32" t="s">
        <v>171</v>
      </c>
      <c r="G200" s="33">
        <f>C200*E200</f>
        <v>0</v>
      </c>
      <c r="H200" s="34" t="s">
        <v>171</v>
      </c>
      <c r="K200" s="2"/>
      <c r="L200" s="2"/>
      <c r="M200" s="14"/>
      <c r="N200" s="2"/>
      <c r="O200" s="2"/>
    </row>
    <row r="201" spans="1:15" ht="12.75">
      <c r="A201" s="28"/>
      <c r="B201" s="14"/>
      <c r="C201" s="47"/>
      <c r="D201" s="11"/>
      <c r="E201" s="14"/>
      <c r="F201" s="15"/>
      <c r="G201" s="14"/>
      <c r="H201" s="2"/>
      <c r="K201" s="2"/>
      <c r="L201" s="2"/>
      <c r="M201" s="14"/>
      <c r="N201" s="2"/>
      <c r="O201" s="2"/>
    </row>
    <row r="202" spans="1:15" ht="51">
      <c r="A202" s="25" t="s">
        <v>91</v>
      </c>
      <c r="B202" s="35" t="s">
        <v>107</v>
      </c>
      <c r="C202" s="23"/>
      <c r="D202" s="23"/>
      <c r="E202" s="23">
        <v>0</v>
      </c>
      <c r="F202" s="23"/>
      <c r="G202" s="23"/>
      <c r="H202" s="23"/>
      <c r="K202" s="2"/>
      <c r="L202" s="2"/>
      <c r="M202" s="23"/>
      <c r="N202" s="2"/>
      <c r="O202" s="2"/>
    </row>
    <row r="203" spans="1:15" ht="12.75">
      <c r="A203" s="28"/>
      <c r="B203" s="29" t="s">
        <v>18</v>
      </c>
      <c r="C203" s="36">
        <v>1</v>
      </c>
      <c r="D203" s="5" t="s">
        <v>4</v>
      </c>
      <c r="E203" s="1"/>
      <c r="F203" s="6" t="s">
        <v>171</v>
      </c>
      <c r="G203" s="6">
        <f>C203*E203</f>
        <v>0</v>
      </c>
      <c r="H203" s="6" t="s">
        <v>171</v>
      </c>
      <c r="K203" s="2"/>
      <c r="L203" s="2"/>
      <c r="M203" s="2"/>
      <c r="N203" s="2"/>
      <c r="O203" s="2"/>
    </row>
    <row r="204" spans="1:15" ht="12.75">
      <c r="A204" s="28"/>
      <c r="B204" s="14"/>
      <c r="C204" s="11"/>
      <c r="D204" s="11"/>
      <c r="E204" s="2"/>
      <c r="F204" s="2"/>
      <c r="G204" s="2"/>
      <c r="H204" s="2"/>
      <c r="K204" s="2"/>
      <c r="L204" s="2"/>
      <c r="M204" s="2"/>
      <c r="N204" s="2"/>
      <c r="O204" s="2"/>
    </row>
    <row r="205" spans="1:15" ht="51">
      <c r="A205" s="25" t="s">
        <v>92</v>
      </c>
      <c r="B205" s="35" t="s">
        <v>108</v>
      </c>
      <c r="C205" s="23"/>
      <c r="D205" s="23"/>
      <c r="E205" s="23">
        <v>0</v>
      </c>
      <c r="F205" s="23"/>
      <c r="G205" s="23"/>
      <c r="H205" s="23"/>
      <c r="K205" s="2"/>
      <c r="L205" s="2"/>
      <c r="M205" s="23"/>
      <c r="N205" s="2"/>
      <c r="O205" s="2"/>
    </row>
    <row r="206" spans="1:15" ht="12.75">
      <c r="A206" s="28"/>
      <c r="B206" s="29" t="s">
        <v>18</v>
      </c>
      <c r="C206" s="36">
        <v>1</v>
      </c>
      <c r="D206" s="5" t="s">
        <v>4</v>
      </c>
      <c r="E206" s="1"/>
      <c r="F206" s="6" t="s">
        <v>171</v>
      </c>
      <c r="G206" s="6">
        <f>C206*E206</f>
        <v>0</v>
      </c>
      <c r="H206" s="6" t="s">
        <v>171</v>
      </c>
      <c r="K206" s="2"/>
      <c r="L206" s="2"/>
      <c r="M206" s="2"/>
      <c r="N206" s="2"/>
      <c r="O206" s="2"/>
    </row>
    <row r="207" spans="1:15" ht="12.75">
      <c r="A207" s="28"/>
      <c r="B207" s="14"/>
      <c r="C207" s="11"/>
      <c r="D207" s="11"/>
      <c r="E207" s="2"/>
      <c r="F207" s="2"/>
      <c r="G207" s="2"/>
      <c r="H207" s="2"/>
      <c r="K207" s="2"/>
      <c r="L207" s="2"/>
      <c r="M207" s="2"/>
      <c r="N207" s="2"/>
      <c r="O207" s="2"/>
    </row>
    <row r="208" spans="1:15" ht="12.75">
      <c r="A208" s="28"/>
      <c r="B208" s="66" t="s">
        <v>110</v>
      </c>
      <c r="C208" s="66"/>
      <c r="D208" s="66"/>
      <c r="E208" s="66"/>
      <c r="F208" s="66"/>
      <c r="G208" s="41">
        <f>SUM(G200:G206)</f>
        <v>0</v>
      </c>
      <c r="H208" s="41" t="s">
        <v>171</v>
      </c>
      <c r="K208" s="2"/>
      <c r="L208" s="2"/>
      <c r="M208" s="2"/>
      <c r="N208" s="2"/>
      <c r="O208" s="2"/>
    </row>
    <row r="209" spans="1:15" ht="12.75">
      <c r="A209" s="28"/>
      <c r="B209" s="23"/>
      <c r="C209" s="23"/>
      <c r="D209" s="23"/>
      <c r="E209" s="23"/>
      <c r="F209" s="23"/>
      <c r="G209" s="23"/>
      <c r="H209" s="23"/>
      <c r="K209" s="2"/>
      <c r="L209" s="2"/>
      <c r="M209" s="2"/>
      <c r="N209" s="2"/>
      <c r="O209" s="2"/>
    </row>
    <row r="210" spans="1:15" ht="12.75">
      <c r="A210" s="60" t="s">
        <v>46</v>
      </c>
      <c r="B210" s="67" t="s">
        <v>22</v>
      </c>
      <c r="C210" s="67"/>
      <c r="D210" s="67"/>
      <c r="E210" s="67"/>
      <c r="F210" s="67"/>
      <c r="G210" s="67"/>
      <c r="H210" s="67"/>
      <c r="K210" s="2"/>
      <c r="L210" s="2"/>
      <c r="M210" s="2"/>
      <c r="N210" s="2"/>
      <c r="O210" s="2"/>
    </row>
    <row r="211" spans="1:15" ht="12.75">
      <c r="A211" s="28"/>
      <c r="B211" s="23"/>
      <c r="C211" s="23"/>
      <c r="D211" s="23"/>
      <c r="E211" s="23"/>
      <c r="F211" s="23"/>
      <c r="G211" s="23"/>
      <c r="H211" s="23"/>
      <c r="K211" s="2"/>
      <c r="L211" s="2"/>
      <c r="M211" s="2"/>
      <c r="N211" s="2"/>
      <c r="O211" s="2"/>
    </row>
    <row r="212" spans="1:15" ht="65.25">
      <c r="A212" s="25" t="s">
        <v>93</v>
      </c>
      <c r="B212" s="49" t="s">
        <v>197</v>
      </c>
      <c r="C212" s="23"/>
      <c r="D212" s="23"/>
      <c r="E212" s="23"/>
      <c r="F212" s="23"/>
      <c r="G212" s="23"/>
      <c r="H212" s="23"/>
      <c r="K212" s="2"/>
      <c r="L212" s="2"/>
      <c r="M212" s="2"/>
      <c r="N212" s="2"/>
      <c r="O212" s="2"/>
    </row>
    <row r="213" spans="1:15" ht="14.25">
      <c r="A213" s="28"/>
      <c r="B213" s="4" t="s">
        <v>3</v>
      </c>
      <c r="C213" s="5">
        <v>1.5</v>
      </c>
      <c r="D213" s="5" t="s">
        <v>4</v>
      </c>
      <c r="E213" s="1"/>
      <c r="F213" s="6" t="s">
        <v>171</v>
      </c>
      <c r="G213" s="6">
        <f>C213*E213</f>
        <v>0</v>
      </c>
      <c r="H213" s="6" t="s">
        <v>171</v>
      </c>
      <c r="K213" s="2"/>
      <c r="L213" s="2"/>
      <c r="M213" s="2"/>
      <c r="N213" s="2"/>
      <c r="O213" s="2"/>
    </row>
    <row r="214" spans="1:15" ht="12.75">
      <c r="A214" s="28"/>
      <c r="B214" s="14"/>
      <c r="C214" s="11"/>
      <c r="D214" s="11"/>
      <c r="E214" s="2"/>
      <c r="F214" s="2"/>
      <c r="G214" s="2"/>
      <c r="H214" s="2"/>
      <c r="K214" s="2"/>
      <c r="L214" s="2"/>
      <c r="M214" s="2"/>
      <c r="N214" s="2"/>
      <c r="O214" s="2"/>
    </row>
    <row r="215" spans="1:15" ht="65.25">
      <c r="A215" s="3" t="s">
        <v>94</v>
      </c>
      <c r="B215" s="21" t="s">
        <v>196</v>
      </c>
      <c r="C215" s="21"/>
      <c r="D215" s="8"/>
      <c r="E215" s="7">
        <v>0</v>
      </c>
      <c r="K215" s="2"/>
      <c r="L215" s="2"/>
      <c r="M215" s="2"/>
      <c r="N215" s="2"/>
      <c r="O215" s="2"/>
    </row>
    <row r="216" spans="1:15" ht="14.25">
      <c r="A216" s="3"/>
      <c r="B216" s="4" t="s">
        <v>3</v>
      </c>
      <c r="C216" s="5">
        <v>135</v>
      </c>
      <c r="D216" s="5" t="s">
        <v>4</v>
      </c>
      <c r="E216" s="1"/>
      <c r="F216" s="6" t="s">
        <v>171</v>
      </c>
      <c r="G216" s="6">
        <f>C216*E216</f>
        <v>0</v>
      </c>
      <c r="H216" s="6" t="s">
        <v>171</v>
      </c>
      <c r="K216" s="2"/>
      <c r="L216" s="2"/>
      <c r="M216" s="2"/>
      <c r="N216" s="2"/>
      <c r="O216" s="2"/>
    </row>
    <row r="217" spans="1:15" ht="12.75">
      <c r="A217" s="3"/>
      <c r="B217" s="14"/>
      <c r="C217" s="11"/>
      <c r="D217" s="11"/>
      <c r="E217" s="2"/>
      <c r="F217" s="2"/>
      <c r="G217" s="2"/>
      <c r="H217" s="2"/>
      <c r="K217" s="2"/>
      <c r="L217" s="2"/>
      <c r="M217" s="2"/>
      <c r="N217" s="2"/>
      <c r="O217" s="2"/>
    </row>
    <row r="218" spans="1:15" ht="66" customHeight="1">
      <c r="A218" s="3" t="s">
        <v>123</v>
      </c>
      <c r="B218" s="21" t="s">
        <v>126</v>
      </c>
      <c r="E218" s="7">
        <v>0</v>
      </c>
      <c r="K218" s="2"/>
      <c r="L218" s="2"/>
      <c r="M218" s="2"/>
      <c r="N218" s="2"/>
      <c r="O218" s="2"/>
    </row>
    <row r="219" spans="1:15" ht="14.25">
      <c r="A219" s="3"/>
      <c r="B219" s="4" t="s">
        <v>3</v>
      </c>
      <c r="C219" s="5">
        <v>110</v>
      </c>
      <c r="D219" s="5" t="s">
        <v>4</v>
      </c>
      <c r="E219" s="1"/>
      <c r="F219" s="6" t="s">
        <v>171</v>
      </c>
      <c r="G219" s="6">
        <f>C219*E219</f>
        <v>0</v>
      </c>
      <c r="H219" s="6" t="s">
        <v>171</v>
      </c>
      <c r="K219" s="2"/>
      <c r="L219" s="2"/>
      <c r="M219" s="2"/>
      <c r="N219" s="2"/>
      <c r="O219" s="2"/>
    </row>
    <row r="220" spans="1:15" ht="12.75">
      <c r="A220" s="3"/>
      <c r="B220" s="14"/>
      <c r="C220" s="11"/>
      <c r="D220" s="11"/>
      <c r="E220" s="2"/>
      <c r="F220" s="2"/>
      <c r="G220" s="2"/>
      <c r="H220" s="2"/>
      <c r="K220" s="2"/>
      <c r="L220" s="2"/>
      <c r="M220" s="2"/>
      <c r="N220" s="2"/>
      <c r="O220" s="2"/>
    </row>
    <row r="221" spans="1:15" ht="67.5" customHeight="1">
      <c r="A221" s="3" t="s">
        <v>124</v>
      </c>
      <c r="B221" s="21" t="s">
        <v>111</v>
      </c>
      <c r="E221" s="7">
        <v>0</v>
      </c>
      <c r="K221" s="2"/>
      <c r="L221" s="2"/>
      <c r="M221" s="2"/>
      <c r="N221" s="2"/>
      <c r="O221" s="2"/>
    </row>
    <row r="222" spans="1:15" ht="12" customHeight="1">
      <c r="A222" s="3"/>
      <c r="B222" s="12" t="s">
        <v>3</v>
      </c>
      <c r="C222" s="37">
        <v>25</v>
      </c>
      <c r="D222" s="5" t="s">
        <v>4</v>
      </c>
      <c r="E222" s="1"/>
      <c r="F222" s="6" t="s">
        <v>171</v>
      </c>
      <c r="G222" s="6">
        <f>C222*E222</f>
        <v>0</v>
      </c>
      <c r="H222" s="6" t="s">
        <v>171</v>
      </c>
      <c r="K222" s="2"/>
      <c r="L222" s="2"/>
      <c r="M222" s="2"/>
      <c r="N222" s="2"/>
      <c r="O222" s="2"/>
    </row>
    <row r="223" spans="1:15" ht="12" customHeight="1">
      <c r="A223" s="3"/>
      <c r="B223" s="38"/>
      <c r="C223" s="48"/>
      <c r="D223" s="11"/>
      <c r="E223" s="2"/>
      <c r="F223" s="2"/>
      <c r="G223" s="2"/>
      <c r="H223" s="2"/>
      <c r="K223" s="2"/>
      <c r="L223" s="2"/>
      <c r="M223" s="2"/>
      <c r="N223" s="2"/>
      <c r="O223" s="2"/>
    </row>
    <row r="224" spans="1:15" ht="55.5" customHeight="1">
      <c r="A224" s="3" t="s">
        <v>125</v>
      </c>
      <c r="B224" s="13" t="s">
        <v>112</v>
      </c>
      <c r="C224" s="10"/>
      <c r="D224" s="11"/>
      <c r="E224" s="2">
        <v>0</v>
      </c>
      <c r="F224" s="2"/>
      <c r="G224" s="2"/>
      <c r="H224" s="2"/>
      <c r="K224" s="2"/>
      <c r="L224" s="2"/>
      <c r="M224" s="2"/>
      <c r="N224" s="2"/>
      <c r="O224" s="2"/>
    </row>
    <row r="225" spans="1:15" ht="12" customHeight="1">
      <c r="A225" s="3"/>
      <c r="B225" s="12" t="s">
        <v>3</v>
      </c>
      <c r="C225" s="37">
        <v>3</v>
      </c>
      <c r="D225" s="5" t="s">
        <v>4</v>
      </c>
      <c r="E225" s="1"/>
      <c r="F225" s="6" t="s">
        <v>171</v>
      </c>
      <c r="G225" s="6">
        <f>C225*E225</f>
        <v>0</v>
      </c>
      <c r="H225" s="6" t="s">
        <v>171</v>
      </c>
      <c r="K225" s="2"/>
      <c r="L225" s="2"/>
      <c r="M225" s="2"/>
      <c r="N225" s="2"/>
      <c r="O225" s="2"/>
    </row>
    <row r="226" spans="1:15" ht="12" customHeight="1">
      <c r="A226" s="3"/>
      <c r="B226" s="38"/>
      <c r="C226" s="48"/>
      <c r="D226" s="11"/>
      <c r="E226" s="2"/>
      <c r="F226" s="2"/>
      <c r="G226" s="2"/>
      <c r="H226" s="2"/>
      <c r="K226" s="2"/>
      <c r="L226" s="2"/>
      <c r="M226" s="2"/>
      <c r="N226" s="2"/>
      <c r="O226" s="2"/>
    </row>
    <row r="227" spans="1:15" ht="48" customHeight="1">
      <c r="A227" s="3" t="s">
        <v>104</v>
      </c>
      <c r="B227" s="13" t="s">
        <v>113</v>
      </c>
      <c r="C227" s="10"/>
      <c r="D227" s="11"/>
      <c r="E227" s="2">
        <v>0</v>
      </c>
      <c r="F227" s="2"/>
      <c r="G227" s="2"/>
      <c r="H227" s="2"/>
      <c r="K227" s="2"/>
      <c r="L227" s="2"/>
      <c r="M227" s="2"/>
      <c r="N227" s="2"/>
      <c r="O227" s="2"/>
    </row>
    <row r="228" spans="1:15" ht="12" customHeight="1">
      <c r="A228" s="3"/>
      <c r="B228" s="12" t="s">
        <v>3</v>
      </c>
      <c r="C228" s="37">
        <v>3</v>
      </c>
      <c r="D228" s="5" t="s">
        <v>4</v>
      </c>
      <c r="E228" s="1"/>
      <c r="F228" s="6" t="s">
        <v>171</v>
      </c>
      <c r="G228" s="6">
        <f>C228*E228</f>
        <v>0</v>
      </c>
      <c r="H228" s="6" t="s">
        <v>171</v>
      </c>
      <c r="K228" s="2"/>
      <c r="L228" s="2"/>
      <c r="M228" s="2"/>
      <c r="N228" s="2"/>
      <c r="O228" s="2"/>
    </row>
    <row r="229" spans="1:15" ht="12" customHeight="1">
      <c r="A229" s="3"/>
      <c r="B229" s="38"/>
      <c r="C229" s="48"/>
      <c r="D229" s="11"/>
      <c r="E229" s="2"/>
      <c r="F229" s="2"/>
      <c r="G229" s="2"/>
      <c r="H229" s="2"/>
      <c r="K229" s="2"/>
      <c r="L229" s="2"/>
      <c r="M229" s="2"/>
      <c r="N229" s="2"/>
      <c r="O229" s="2"/>
    </row>
    <row r="230" spans="1:15" ht="12.75">
      <c r="A230" s="3"/>
      <c r="B230" s="66" t="s">
        <v>65</v>
      </c>
      <c r="C230" s="66"/>
      <c r="D230" s="66"/>
      <c r="E230" s="66"/>
      <c r="F230" s="66"/>
      <c r="G230" s="59">
        <f>SUM(G213:G228)</f>
        <v>0</v>
      </c>
      <c r="H230" s="59" t="s">
        <v>171</v>
      </c>
      <c r="K230" s="2"/>
      <c r="L230" s="2"/>
      <c r="M230" s="2"/>
      <c r="N230" s="2"/>
      <c r="O230" s="2"/>
    </row>
    <row r="231" spans="1:15" ht="12.75">
      <c r="A231" s="3"/>
      <c r="B231" s="14"/>
      <c r="C231" s="11"/>
      <c r="D231" s="11"/>
      <c r="E231" s="2"/>
      <c r="F231" s="2"/>
      <c r="G231" s="2"/>
      <c r="H231" s="2"/>
      <c r="K231" s="2"/>
      <c r="L231" s="2"/>
      <c r="M231" s="2"/>
      <c r="N231" s="2"/>
      <c r="O231" s="2"/>
    </row>
    <row r="232" spans="1:15" ht="12.75">
      <c r="A232" s="58" t="s">
        <v>47</v>
      </c>
      <c r="B232" s="67" t="s">
        <v>23</v>
      </c>
      <c r="C232" s="67"/>
      <c r="D232" s="67"/>
      <c r="E232" s="67"/>
      <c r="F232" s="67"/>
      <c r="G232" s="67"/>
      <c r="H232" s="67"/>
      <c r="K232" s="2"/>
      <c r="L232" s="2"/>
      <c r="M232" s="2"/>
      <c r="N232" s="2"/>
      <c r="O232" s="2"/>
    </row>
    <row r="233" spans="1:15" ht="12.75">
      <c r="A233" s="3"/>
      <c r="B233" s="14"/>
      <c r="C233" s="11"/>
      <c r="D233" s="11"/>
      <c r="E233" s="2"/>
      <c r="F233" s="2"/>
      <c r="G233" s="2"/>
      <c r="H233" s="2"/>
      <c r="K233" s="2"/>
      <c r="L233" s="2"/>
      <c r="M233" s="2"/>
      <c r="N233" s="2"/>
      <c r="O233" s="2"/>
    </row>
    <row r="234" spans="1:15" ht="130.5" customHeight="1">
      <c r="A234" s="3" t="s">
        <v>96</v>
      </c>
      <c r="B234" s="9" t="s">
        <v>166</v>
      </c>
      <c r="C234" s="11"/>
      <c r="D234" s="11"/>
      <c r="E234" s="2"/>
      <c r="F234" s="2"/>
      <c r="G234" s="2"/>
      <c r="H234" s="2"/>
      <c r="K234" s="2"/>
      <c r="L234" s="2"/>
      <c r="M234" s="2"/>
      <c r="N234" s="2"/>
      <c r="O234" s="2"/>
    </row>
    <row r="235" spans="1:15" ht="12.75">
      <c r="A235" s="3"/>
      <c r="B235" s="4" t="s">
        <v>11</v>
      </c>
      <c r="C235" s="5">
        <v>15</v>
      </c>
      <c r="D235" s="5" t="s">
        <v>4</v>
      </c>
      <c r="E235" s="1"/>
      <c r="F235" s="6" t="s">
        <v>171</v>
      </c>
      <c r="G235" s="6">
        <f>C235*E235</f>
        <v>0</v>
      </c>
      <c r="H235" s="6" t="s">
        <v>171</v>
      </c>
      <c r="K235" s="2"/>
      <c r="L235" s="2"/>
      <c r="M235" s="2"/>
      <c r="N235" s="2"/>
      <c r="O235" s="2"/>
    </row>
    <row r="236" spans="1:15" ht="12.75">
      <c r="A236" s="3"/>
      <c r="B236" s="14"/>
      <c r="C236" s="11"/>
      <c r="D236" s="11"/>
      <c r="E236" s="2"/>
      <c r="F236" s="2"/>
      <c r="G236" s="2"/>
      <c r="H236" s="2"/>
      <c r="K236" s="2"/>
      <c r="L236" s="2"/>
      <c r="M236" s="2"/>
      <c r="N236" s="2"/>
      <c r="O236" s="2"/>
    </row>
    <row r="237" spans="1:15" ht="96.75" customHeight="1">
      <c r="A237" s="3" t="s">
        <v>105</v>
      </c>
      <c r="B237" s="49" t="s">
        <v>160</v>
      </c>
      <c r="C237" s="10"/>
      <c r="D237" s="11"/>
      <c r="E237" s="2"/>
      <c r="F237" s="2"/>
      <c r="G237" s="2"/>
      <c r="H237" s="2"/>
      <c r="K237" s="2"/>
      <c r="L237" s="2"/>
      <c r="M237" s="2"/>
      <c r="N237" s="2"/>
      <c r="O237" s="2"/>
    </row>
    <row r="238" spans="1:15" ht="12.75">
      <c r="A238" s="3" t="s">
        <v>139</v>
      </c>
      <c r="B238" s="49" t="s">
        <v>140</v>
      </c>
      <c r="C238" s="10"/>
      <c r="D238" s="11"/>
      <c r="E238" s="2"/>
      <c r="F238" s="2"/>
      <c r="G238" s="2"/>
      <c r="H238" s="2"/>
      <c r="K238" s="2"/>
      <c r="L238" s="2"/>
      <c r="M238" s="2"/>
      <c r="N238" s="2"/>
      <c r="O238" s="2"/>
    </row>
    <row r="239" spans="1:15" ht="15.75" customHeight="1">
      <c r="A239" s="3"/>
      <c r="B239" s="12" t="s">
        <v>18</v>
      </c>
      <c r="C239" s="5">
        <v>1</v>
      </c>
      <c r="D239" s="5" t="s">
        <v>4</v>
      </c>
      <c r="E239" s="1"/>
      <c r="F239" s="6" t="s">
        <v>171</v>
      </c>
      <c r="G239" s="6">
        <f>C239*E239</f>
        <v>0</v>
      </c>
      <c r="H239" s="6" t="s">
        <v>171</v>
      </c>
      <c r="K239" s="2"/>
      <c r="L239" s="2"/>
      <c r="M239" s="2"/>
      <c r="N239" s="2"/>
      <c r="O239" s="2"/>
    </row>
    <row r="240" spans="1:15" ht="15.75" customHeight="1">
      <c r="A240" s="3" t="s">
        <v>144</v>
      </c>
      <c r="B240" s="49" t="s">
        <v>141</v>
      </c>
      <c r="C240" s="10"/>
      <c r="D240" s="11"/>
      <c r="E240" s="2"/>
      <c r="F240" s="2"/>
      <c r="G240" s="2"/>
      <c r="H240" s="2"/>
      <c r="K240" s="2"/>
      <c r="L240" s="2"/>
      <c r="M240" s="2"/>
      <c r="N240" s="2"/>
      <c r="O240" s="2"/>
    </row>
    <row r="241" spans="1:15" ht="15.75" customHeight="1">
      <c r="A241" s="3"/>
      <c r="B241" s="12" t="s">
        <v>18</v>
      </c>
      <c r="C241" s="5">
        <v>1</v>
      </c>
      <c r="D241" s="5" t="s">
        <v>4</v>
      </c>
      <c r="E241" s="1"/>
      <c r="F241" s="6" t="s">
        <v>171</v>
      </c>
      <c r="G241" s="6">
        <f>C241*E241</f>
        <v>0</v>
      </c>
      <c r="H241" s="6" t="s">
        <v>171</v>
      </c>
      <c r="K241" s="2"/>
      <c r="L241" s="2"/>
      <c r="M241" s="2"/>
      <c r="N241" s="2"/>
      <c r="O241" s="2"/>
    </row>
    <row r="242" spans="1:15" ht="15.75" customHeight="1">
      <c r="A242" s="3" t="s">
        <v>145</v>
      </c>
      <c r="B242" s="49" t="s">
        <v>142</v>
      </c>
      <c r="C242" s="10"/>
      <c r="D242" s="11"/>
      <c r="E242" s="2"/>
      <c r="F242" s="2"/>
      <c r="G242" s="2"/>
      <c r="H242" s="2"/>
      <c r="K242" s="2"/>
      <c r="L242" s="2"/>
      <c r="M242" s="2"/>
      <c r="N242" s="2"/>
      <c r="O242" s="2"/>
    </row>
    <row r="243" spans="1:15" ht="15.75" customHeight="1">
      <c r="A243" s="3"/>
      <c r="B243" s="12" t="s">
        <v>18</v>
      </c>
      <c r="C243" s="5">
        <v>10</v>
      </c>
      <c r="D243" s="5" t="s">
        <v>4</v>
      </c>
      <c r="E243" s="1"/>
      <c r="F243" s="6" t="s">
        <v>171</v>
      </c>
      <c r="G243" s="6">
        <f>C243*E243</f>
        <v>0</v>
      </c>
      <c r="H243" s="6" t="s">
        <v>171</v>
      </c>
      <c r="K243" s="2"/>
      <c r="L243" s="2"/>
      <c r="M243" s="2"/>
      <c r="N243" s="2"/>
      <c r="O243" s="2"/>
    </row>
    <row r="244" spans="1:15" ht="15.75" customHeight="1">
      <c r="A244" s="3"/>
      <c r="B244" s="38"/>
      <c r="C244" s="11"/>
      <c r="D244" s="11"/>
      <c r="E244" s="2"/>
      <c r="F244" s="2"/>
      <c r="G244" s="2"/>
      <c r="H244" s="2"/>
      <c r="K244" s="2"/>
      <c r="L244" s="2"/>
      <c r="M244" s="2"/>
      <c r="N244" s="2"/>
      <c r="O244" s="2"/>
    </row>
    <row r="245" spans="1:15" ht="96.75" customHeight="1">
      <c r="A245" s="3" t="s">
        <v>106</v>
      </c>
      <c r="B245" s="50" t="s">
        <v>146</v>
      </c>
      <c r="C245" s="10"/>
      <c r="D245" s="11"/>
      <c r="E245" s="2"/>
      <c r="F245" s="2"/>
      <c r="G245" s="2"/>
      <c r="H245" s="2"/>
      <c r="K245" s="2"/>
      <c r="L245" s="2"/>
      <c r="M245" s="2"/>
      <c r="N245" s="2"/>
      <c r="O245" s="2"/>
    </row>
    <row r="246" spans="1:15" ht="15.75" customHeight="1">
      <c r="A246" s="3"/>
      <c r="B246" s="12" t="s">
        <v>18</v>
      </c>
      <c r="C246" s="5">
        <v>5</v>
      </c>
      <c r="D246" s="5" t="s">
        <v>4</v>
      </c>
      <c r="E246" s="1"/>
      <c r="F246" s="6" t="s">
        <v>171</v>
      </c>
      <c r="G246" s="6">
        <f>C246*E246</f>
        <v>0</v>
      </c>
      <c r="H246" s="6" t="s">
        <v>171</v>
      </c>
      <c r="K246" s="2"/>
      <c r="L246" s="2"/>
      <c r="M246" s="2"/>
      <c r="N246" s="2"/>
      <c r="O246" s="2"/>
    </row>
    <row r="247" spans="1:15" ht="15.75" customHeight="1">
      <c r="A247" s="3"/>
      <c r="B247" s="38"/>
      <c r="C247" s="11"/>
      <c r="D247" s="11"/>
      <c r="E247" s="2"/>
      <c r="F247" s="2"/>
      <c r="G247" s="2"/>
      <c r="H247" s="2"/>
      <c r="K247" s="2"/>
      <c r="L247" s="2"/>
      <c r="M247" s="2"/>
      <c r="N247" s="2"/>
      <c r="O247" s="2"/>
    </row>
    <row r="248" spans="1:15" ht="58.5" customHeight="1">
      <c r="A248" s="3" t="s">
        <v>143</v>
      </c>
      <c r="B248" s="50" t="s">
        <v>147</v>
      </c>
      <c r="C248" s="11"/>
      <c r="D248" s="11"/>
      <c r="E248" s="2"/>
      <c r="F248" s="2"/>
      <c r="G248" s="2"/>
      <c r="H248" s="2"/>
      <c r="K248" s="2"/>
      <c r="L248" s="2"/>
      <c r="M248" s="2"/>
      <c r="N248" s="2"/>
      <c r="O248" s="2"/>
    </row>
    <row r="249" spans="1:15" ht="12.75">
      <c r="A249" s="3"/>
      <c r="B249" s="12" t="s">
        <v>18</v>
      </c>
      <c r="C249" s="5">
        <v>5</v>
      </c>
      <c r="D249" s="5" t="s">
        <v>4</v>
      </c>
      <c r="E249" s="1"/>
      <c r="F249" s="6" t="s">
        <v>171</v>
      </c>
      <c r="G249" s="6">
        <f>C249*E249</f>
        <v>0</v>
      </c>
      <c r="H249" s="6" t="s">
        <v>171</v>
      </c>
      <c r="K249" s="2"/>
      <c r="L249" s="2"/>
      <c r="M249" s="2"/>
      <c r="N249" s="2"/>
      <c r="O249" s="2"/>
    </row>
    <row r="250" spans="1:15" ht="12.75">
      <c r="A250" s="3"/>
      <c r="B250" s="14"/>
      <c r="C250" s="11"/>
      <c r="D250" s="11"/>
      <c r="E250" s="2"/>
      <c r="F250" s="2"/>
      <c r="G250" s="2"/>
      <c r="H250" s="2"/>
      <c r="K250" s="2"/>
      <c r="L250" s="2"/>
      <c r="M250" s="2"/>
      <c r="N250" s="2"/>
      <c r="O250" s="2"/>
    </row>
    <row r="251" spans="1:15" ht="12.75">
      <c r="A251" s="3"/>
      <c r="B251" s="93" t="s">
        <v>95</v>
      </c>
      <c r="C251" s="94"/>
      <c r="D251" s="94"/>
      <c r="E251" s="94"/>
      <c r="F251" s="95"/>
      <c r="G251" s="57">
        <f>SUM(G235:G249)</f>
        <v>0</v>
      </c>
      <c r="H251" s="41" t="s">
        <v>171</v>
      </c>
      <c r="K251" s="2"/>
      <c r="L251" s="2"/>
      <c r="M251" s="2"/>
      <c r="N251" s="2"/>
      <c r="O251" s="2"/>
    </row>
    <row r="252" spans="1:15" ht="12.75">
      <c r="A252" s="3"/>
      <c r="B252" s="14"/>
      <c r="C252" s="11"/>
      <c r="D252" s="11"/>
      <c r="E252" s="2"/>
      <c r="F252" s="2"/>
      <c r="G252" s="2"/>
      <c r="H252" s="2"/>
      <c r="K252" s="2"/>
      <c r="L252" s="2"/>
      <c r="M252" s="2"/>
      <c r="N252" s="2"/>
      <c r="O252" s="2"/>
    </row>
    <row r="253" spans="1:15" ht="12.75">
      <c r="A253" s="58" t="s">
        <v>48</v>
      </c>
      <c r="B253" s="90" t="s">
        <v>25</v>
      </c>
      <c r="C253" s="91"/>
      <c r="D253" s="91"/>
      <c r="E253" s="91"/>
      <c r="F253" s="91"/>
      <c r="G253" s="91"/>
      <c r="H253" s="92"/>
      <c r="K253" s="2"/>
      <c r="L253" s="2"/>
      <c r="M253" s="2"/>
      <c r="N253" s="2"/>
      <c r="O253" s="2"/>
    </row>
    <row r="254" spans="1:15" ht="12.75">
      <c r="A254" s="3"/>
      <c r="B254" s="14"/>
      <c r="C254" s="11"/>
      <c r="D254" s="11"/>
      <c r="E254" s="2"/>
      <c r="F254" s="2"/>
      <c r="G254" s="2"/>
      <c r="H254" s="2"/>
      <c r="K254" s="2"/>
      <c r="L254" s="2"/>
      <c r="M254" s="2"/>
      <c r="N254" s="2"/>
      <c r="O254" s="2"/>
    </row>
    <row r="255" spans="1:15" ht="60" customHeight="1">
      <c r="A255" s="3" t="s">
        <v>97</v>
      </c>
      <c r="B255" s="21" t="s">
        <v>89</v>
      </c>
      <c r="C255" s="27"/>
      <c r="D255" s="27"/>
      <c r="E255" s="27"/>
      <c r="F255" s="27"/>
      <c r="G255" s="27"/>
      <c r="H255" s="27"/>
      <c r="K255" s="2"/>
      <c r="L255" s="2"/>
      <c r="M255" s="2"/>
      <c r="N255" s="2"/>
      <c r="O255" s="2"/>
    </row>
    <row r="256" spans="1:15" ht="14.25">
      <c r="A256" s="27"/>
      <c r="B256" s="4" t="s">
        <v>9</v>
      </c>
      <c r="C256" s="5">
        <v>75</v>
      </c>
      <c r="D256" s="5" t="s">
        <v>4</v>
      </c>
      <c r="E256" s="1"/>
      <c r="F256" s="6" t="s">
        <v>171</v>
      </c>
      <c r="G256" s="6">
        <f>C256*E256</f>
        <v>0</v>
      </c>
      <c r="H256" s="6" t="s">
        <v>171</v>
      </c>
      <c r="K256" s="2"/>
      <c r="L256" s="2"/>
      <c r="M256" s="2"/>
      <c r="N256" s="2"/>
      <c r="O256" s="2"/>
    </row>
    <row r="257" spans="1:15" ht="12.75">
      <c r="A257" s="27"/>
      <c r="B257" s="14"/>
      <c r="C257" s="11"/>
      <c r="D257" s="11"/>
      <c r="E257" s="2"/>
      <c r="F257" s="2"/>
      <c r="G257" s="2"/>
      <c r="H257" s="2"/>
      <c r="K257" s="2"/>
      <c r="L257" s="2"/>
      <c r="M257" s="2"/>
      <c r="N257" s="2"/>
      <c r="O257" s="2"/>
    </row>
    <row r="258" spans="1:15" ht="12.75">
      <c r="A258" s="27"/>
      <c r="B258" s="93" t="s">
        <v>98</v>
      </c>
      <c r="C258" s="94"/>
      <c r="D258" s="94"/>
      <c r="E258" s="94"/>
      <c r="F258" s="95"/>
      <c r="G258" s="41">
        <f>G256</f>
        <v>0</v>
      </c>
      <c r="H258" s="56" t="s">
        <v>171</v>
      </c>
      <c r="K258" s="2"/>
      <c r="L258" s="2"/>
      <c r="M258" s="2"/>
      <c r="N258" s="2"/>
      <c r="O258" s="2"/>
    </row>
    <row r="259" spans="1:15" ht="12" customHeight="1">
      <c r="A259" s="3"/>
      <c r="B259" s="38"/>
      <c r="C259" s="10"/>
      <c r="D259" s="11"/>
      <c r="E259" s="2"/>
      <c r="F259" s="2"/>
      <c r="G259" s="2"/>
      <c r="H259" s="2"/>
      <c r="K259" s="2"/>
      <c r="L259" s="2"/>
      <c r="M259" s="2"/>
      <c r="N259" s="2"/>
      <c r="O259" s="2"/>
    </row>
    <row r="260" spans="1:15" ht="12.75">
      <c r="A260" s="62" t="s">
        <v>24</v>
      </c>
      <c r="B260" s="72" t="s">
        <v>217</v>
      </c>
      <c r="C260" s="72"/>
      <c r="D260" s="72"/>
      <c r="E260" s="72"/>
      <c r="F260" s="72"/>
      <c r="G260" s="62">
        <f>G208+G230+G251+G258</f>
        <v>0</v>
      </c>
      <c r="H260" s="62" t="s">
        <v>171</v>
      </c>
      <c r="K260" s="2"/>
      <c r="L260" s="2"/>
      <c r="M260" s="2"/>
      <c r="N260" s="2"/>
      <c r="O260" s="2"/>
    </row>
    <row r="261" spans="1:15" ht="12.75">
      <c r="A261" s="19"/>
      <c r="B261" s="23"/>
      <c r="C261" s="23"/>
      <c r="D261" s="23"/>
      <c r="E261" s="23"/>
      <c r="F261" s="23"/>
      <c r="G261" s="19"/>
      <c r="H261" s="19"/>
      <c r="K261" s="2"/>
      <c r="L261" s="2"/>
      <c r="M261" s="2"/>
      <c r="N261" s="2"/>
      <c r="O261" s="2"/>
    </row>
    <row r="262" spans="1:15" ht="12.75">
      <c r="A262" s="3"/>
      <c r="K262" s="2"/>
      <c r="L262" s="2"/>
      <c r="M262" s="2"/>
      <c r="N262" s="2"/>
      <c r="O262" s="2"/>
    </row>
    <row r="263" spans="1:15" ht="12.75">
      <c r="A263" s="65" t="s">
        <v>49</v>
      </c>
      <c r="B263" s="73" t="s">
        <v>50</v>
      </c>
      <c r="C263" s="74"/>
      <c r="D263" s="74"/>
      <c r="E263" s="74"/>
      <c r="F263" s="74"/>
      <c r="G263" s="74"/>
      <c r="H263" s="75"/>
      <c r="K263" s="2"/>
      <c r="L263" s="2"/>
      <c r="M263" s="2"/>
      <c r="N263" s="2"/>
      <c r="O263" s="2"/>
    </row>
    <row r="264" spans="1:15" ht="12.75">
      <c r="A264" s="28"/>
      <c r="B264" s="23"/>
      <c r="C264" s="23"/>
      <c r="D264" s="23"/>
      <c r="E264" s="23"/>
      <c r="F264" s="23"/>
      <c r="G264" s="23"/>
      <c r="H264" s="23"/>
      <c r="K264" s="2"/>
      <c r="L264" s="2"/>
      <c r="M264" s="2"/>
      <c r="N264" s="2"/>
      <c r="O264" s="2"/>
    </row>
    <row r="265" spans="1:15" ht="53.25" customHeight="1">
      <c r="A265" s="25" t="s">
        <v>51</v>
      </c>
      <c r="B265" s="9" t="s">
        <v>167</v>
      </c>
      <c r="C265" s="23"/>
      <c r="D265" s="23"/>
      <c r="E265" s="23"/>
      <c r="F265" s="23"/>
      <c r="G265" s="23"/>
      <c r="H265" s="23"/>
      <c r="K265" s="2"/>
      <c r="L265" s="2"/>
      <c r="M265" s="2"/>
      <c r="N265" s="2"/>
      <c r="O265" s="2"/>
    </row>
    <row r="266" spans="1:15" ht="12.75">
      <c r="A266" s="28"/>
      <c r="B266" s="4" t="s">
        <v>11</v>
      </c>
      <c r="C266" s="5">
        <v>200</v>
      </c>
      <c r="D266" s="5" t="s">
        <v>4</v>
      </c>
      <c r="E266" s="1"/>
      <c r="F266" s="6" t="s">
        <v>171</v>
      </c>
      <c r="G266" s="6">
        <f>C266*E266</f>
        <v>0</v>
      </c>
      <c r="H266" s="6" t="s">
        <v>171</v>
      </c>
      <c r="K266" s="2"/>
      <c r="L266" s="2"/>
      <c r="M266" s="2"/>
      <c r="N266" s="2"/>
      <c r="O266" s="2"/>
    </row>
    <row r="267" spans="1:15" ht="12.75">
      <c r="A267" s="28"/>
      <c r="B267" s="14"/>
      <c r="C267" s="11"/>
      <c r="D267" s="11"/>
      <c r="E267" s="2"/>
      <c r="F267" s="2"/>
      <c r="G267" s="2"/>
      <c r="H267" s="2"/>
      <c r="K267" s="2"/>
      <c r="L267" s="2"/>
      <c r="M267" s="2"/>
      <c r="N267" s="2"/>
      <c r="O267" s="2"/>
    </row>
    <row r="268" spans="1:15" ht="56.25" customHeight="1">
      <c r="A268" s="3" t="s">
        <v>100</v>
      </c>
      <c r="B268" s="21" t="s">
        <v>77</v>
      </c>
      <c r="E268" s="7">
        <v>0</v>
      </c>
      <c r="K268" s="2"/>
      <c r="L268" s="2"/>
      <c r="M268" s="2"/>
      <c r="N268" s="2"/>
      <c r="O268" s="2"/>
    </row>
    <row r="269" spans="1:15" ht="14.25">
      <c r="A269" s="3"/>
      <c r="B269" s="4" t="s">
        <v>9</v>
      </c>
      <c r="C269" s="5">
        <v>100</v>
      </c>
      <c r="D269" s="5" t="s">
        <v>4</v>
      </c>
      <c r="E269" s="1"/>
      <c r="F269" s="6" t="s">
        <v>171</v>
      </c>
      <c r="G269" s="6">
        <f>C269*E269</f>
        <v>0</v>
      </c>
      <c r="H269" s="6" t="s">
        <v>171</v>
      </c>
      <c r="K269" s="2"/>
      <c r="L269" s="2"/>
      <c r="M269" s="2"/>
      <c r="N269" s="2"/>
      <c r="O269" s="2"/>
    </row>
    <row r="270" spans="1:15" ht="12.75">
      <c r="A270" s="28"/>
      <c r="B270" s="14"/>
      <c r="C270" s="11"/>
      <c r="D270" s="11"/>
      <c r="E270" s="2"/>
      <c r="F270" s="2"/>
      <c r="G270" s="2"/>
      <c r="H270" s="2"/>
      <c r="K270" s="2"/>
      <c r="L270" s="2"/>
      <c r="M270" s="2"/>
      <c r="N270" s="2"/>
      <c r="O270" s="2"/>
    </row>
    <row r="271" spans="1:15" ht="58.5" customHeight="1">
      <c r="A271" s="25" t="s">
        <v>102</v>
      </c>
      <c r="B271" s="9" t="s">
        <v>99</v>
      </c>
      <c r="C271" s="11"/>
      <c r="D271" s="11"/>
      <c r="E271" s="2">
        <v>0</v>
      </c>
      <c r="F271" s="2"/>
      <c r="G271" s="2"/>
      <c r="H271" s="2"/>
      <c r="K271" s="2"/>
      <c r="L271" s="2"/>
      <c r="M271" s="2"/>
      <c r="N271" s="2"/>
      <c r="O271" s="2"/>
    </row>
    <row r="272" spans="1:15" ht="14.25">
      <c r="A272" s="28"/>
      <c r="B272" s="4" t="s">
        <v>9</v>
      </c>
      <c r="C272" s="5">
        <v>65</v>
      </c>
      <c r="D272" s="5" t="s">
        <v>4</v>
      </c>
      <c r="E272" s="1"/>
      <c r="F272" s="6" t="s">
        <v>171</v>
      </c>
      <c r="G272" s="6">
        <f>C272*E272</f>
        <v>0</v>
      </c>
      <c r="H272" s="6" t="s">
        <v>171</v>
      </c>
      <c r="K272" s="2"/>
      <c r="L272" s="2"/>
      <c r="M272" s="2"/>
      <c r="N272" s="2"/>
      <c r="O272" s="2"/>
    </row>
    <row r="273" spans="1:15" ht="12.75">
      <c r="A273" s="28"/>
      <c r="B273" s="14"/>
      <c r="C273" s="11"/>
      <c r="D273" s="11"/>
      <c r="E273" s="2"/>
      <c r="F273" s="2"/>
      <c r="G273" s="2"/>
      <c r="H273" s="2"/>
      <c r="K273" s="2"/>
      <c r="L273" s="2"/>
      <c r="M273" s="2"/>
      <c r="N273" s="2"/>
      <c r="O273" s="2"/>
    </row>
    <row r="274" spans="1:15" ht="67.5" customHeight="1">
      <c r="A274" s="3" t="s">
        <v>127</v>
      </c>
      <c r="B274" s="21" t="s">
        <v>101</v>
      </c>
      <c r="E274" s="7">
        <v>0</v>
      </c>
      <c r="K274" s="2"/>
      <c r="L274" s="2"/>
      <c r="M274" s="2"/>
      <c r="N274" s="2"/>
      <c r="O274" s="2"/>
    </row>
    <row r="275" spans="1:15" ht="14.25">
      <c r="A275" s="3"/>
      <c r="B275" s="4" t="s">
        <v>9</v>
      </c>
      <c r="C275" s="5">
        <v>65</v>
      </c>
      <c r="D275" s="5" t="s">
        <v>4</v>
      </c>
      <c r="E275" s="1"/>
      <c r="F275" s="6" t="s">
        <v>171</v>
      </c>
      <c r="G275" s="6">
        <f>C275*E275</f>
        <v>0</v>
      </c>
      <c r="H275" s="6" t="s">
        <v>171</v>
      </c>
      <c r="K275" s="2"/>
      <c r="L275" s="2"/>
      <c r="M275" s="2"/>
      <c r="N275" s="2"/>
      <c r="O275" s="2"/>
    </row>
    <row r="276" spans="1:15" ht="12.75">
      <c r="A276" s="3"/>
      <c r="K276" s="2"/>
      <c r="L276" s="2"/>
      <c r="M276" s="2"/>
      <c r="N276" s="2"/>
      <c r="O276" s="2"/>
    </row>
    <row r="277" spans="1:15" ht="12.75">
      <c r="A277" s="62" t="s">
        <v>49</v>
      </c>
      <c r="B277" s="72" t="s">
        <v>218</v>
      </c>
      <c r="C277" s="72"/>
      <c r="D277" s="72"/>
      <c r="E277" s="72"/>
      <c r="F277" s="72"/>
      <c r="G277" s="62">
        <f>SUM(G266:G275)</f>
        <v>0</v>
      </c>
      <c r="H277" s="62" t="s">
        <v>171</v>
      </c>
      <c r="K277" s="2"/>
      <c r="L277" s="2"/>
      <c r="M277" s="2"/>
      <c r="N277" s="2"/>
      <c r="O277" s="2"/>
    </row>
    <row r="278" spans="1:15" ht="12.75">
      <c r="A278" s="3"/>
      <c r="B278" s="23"/>
      <c r="C278" s="23"/>
      <c r="D278" s="23"/>
      <c r="E278" s="23"/>
      <c r="F278" s="23"/>
      <c r="G278" s="19"/>
      <c r="H278" s="19"/>
      <c r="K278" s="2"/>
      <c r="L278" s="2"/>
      <c r="M278" s="2"/>
      <c r="N278" s="2"/>
      <c r="O278" s="2"/>
    </row>
    <row r="279" spans="1:15" ht="12.75">
      <c r="A279" s="3"/>
      <c r="B279" s="19"/>
      <c r="C279" s="39"/>
      <c r="D279" s="19"/>
      <c r="E279" s="19"/>
      <c r="F279" s="19"/>
      <c r="G279" s="2"/>
      <c r="H279" s="19"/>
      <c r="K279" s="2"/>
      <c r="L279" s="2"/>
      <c r="M279" s="2"/>
      <c r="N279" s="2"/>
      <c r="O279" s="2"/>
    </row>
    <row r="280" spans="2:15" ht="12.75">
      <c r="B280" s="40" t="s">
        <v>103</v>
      </c>
      <c r="K280" s="2"/>
      <c r="L280" s="2"/>
      <c r="M280" s="2"/>
      <c r="N280" s="2"/>
      <c r="O280" s="2"/>
    </row>
    <row r="281" spans="11:15" ht="12.75">
      <c r="K281" s="2"/>
      <c r="L281" s="2"/>
      <c r="M281" s="2"/>
      <c r="N281" s="2"/>
      <c r="O281" s="2"/>
    </row>
    <row r="282" spans="1:15" ht="12.75">
      <c r="A282" s="41" t="s">
        <v>0</v>
      </c>
      <c r="B282" s="66" t="s">
        <v>26</v>
      </c>
      <c r="C282" s="66"/>
      <c r="D282" s="66"/>
      <c r="E282" s="66"/>
      <c r="F282" s="66"/>
      <c r="G282" s="41">
        <f>G99</f>
        <v>0</v>
      </c>
      <c r="H282" s="41" t="s">
        <v>171</v>
      </c>
      <c r="K282" s="2"/>
      <c r="L282" s="2"/>
      <c r="M282" s="2"/>
      <c r="N282" s="2"/>
      <c r="O282" s="2"/>
    </row>
    <row r="283" spans="1:15" ht="12.75" customHeight="1">
      <c r="A283" s="41" t="s">
        <v>12</v>
      </c>
      <c r="B283" s="66" t="s">
        <v>1</v>
      </c>
      <c r="C283" s="66"/>
      <c r="D283" s="66"/>
      <c r="E283" s="66"/>
      <c r="F283" s="66"/>
      <c r="G283" s="41">
        <f>G192</f>
        <v>0</v>
      </c>
      <c r="H283" s="41" t="s">
        <v>171</v>
      </c>
      <c r="K283" s="2"/>
      <c r="L283" s="2"/>
      <c r="M283" s="2"/>
      <c r="N283" s="2"/>
      <c r="O283" s="2"/>
    </row>
    <row r="284" spans="1:15" ht="12.75">
      <c r="A284" s="41" t="s">
        <v>24</v>
      </c>
      <c r="B284" s="66" t="s">
        <v>13</v>
      </c>
      <c r="C284" s="66"/>
      <c r="D284" s="66"/>
      <c r="E284" s="66"/>
      <c r="F284" s="66"/>
      <c r="G284" s="41">
        <f>G260</f>
        <v>0</v>
      </c>
      <c r="H284" s="41" t="s">
        <v>171</v>
      </c>
      <c r="K284" s="2"/>
      <c r="L284" s="2"/>
      <c r="M284" s="2"/>
      <c r="N284" s="2"/>
      <c r="O284" s="2"/>
    </row>
    <row r="285" spans="1:15" ht="12.75">
      <c r="A285" s="41" t="s">
        <v>49</v>
      </c>
      <c r="B285" s="66" t="s">
        <v>50</v>
      </c>
      <c r="C285" s="66"/>
      <c r="D285" s="66"/>
      <c r="E285" s="66"/>
      <c r="F285" s="66"/>
      <c r="G285" s="41">
        <f>G277</f>
        <v>0</v>
      </c>
      <c r="H285" s="41" t="s">
        <v>171</v>
      </c>
      <c r="K285" s="2"/>
      <c r="L285" s="2"/>
      <c r="M285" s="2"/>
      <c r="N285" s="2"/>
      <c r="O285" s="2"/>
    </row>
    <row r="286" spans="7:15" ht="12.75">
      <c r="G286" s="40"/>
      <c r="K286" s="2"/>
      <c r="L286" s="2"/>
      <c r="M286" s="2"/>
      <c r="N286" s="2"/>
      <c r="O286" s="2"/>
    </row>
    <row r="287" spans="2:15" ht="12.75">
      <c r="B287" s="67" t="s">
        <v>75</v>
      </c>
      <c r="C287" s="67"/>
      <c r="D287" s="67"/>
      <c r="E287" s="67"/>
      <c r="F287" s="67"/>
      <c r="G287" s="42">
        <f>SUM(G282:G285)</f>
        <v>0</v>
      </c>
      <c r="H287" s="42" t="s">
        <v>171</v>
      </c>
      <c r="K287" s="2"/>
      <c r="L287" s="2"/>
      <c r="M287" s="2"/>
      <c r="N287" s="2"/>
      <c r="O287" s="2"/>
    </row>
    <row r="288" spans="2:15" ht="12.75">
      <c r="B288" s="67" t="s">
        <v>21</v>
      </c>
      <c r="C288" s="67"/>
      <c r="D288" s="67"/>
      <c r="E288" s="67"/>
      <c r="F288" s="67"/>
      <c r="G288" s="42">
        <f>G287*0.25</f>
        <v>0</v>
      </c>
      <c r="H288" s="42" t="s">
        <v>171</v>
      </c>
      <c r="K288" s="2"/>
      <c r="L288" s="2"/>
      <c r="M288" s="2"/>
      <c r="N288" s="2"/>
      <c r="O288" s="2"/>
    </row>
    <row r="289" spans="2:15" ht="12.75">
      <c r="B289" s="67" t="s">
        <v>74</v>
      </c>
      <c r="C289" s="67"/>
      <c r="D289" s="67"/>
      <c r="E289" s="67"/>
      <c r="F289" s="67"/>
      <c r="G289" s="42">
        <f>SUM(G287:G288)</f>
        <v>0</v>
      </c>
      <c r="H289" s="42" t="s">
        <v>171</v>
      </c>
      <c r="K289" s="2"/>
      <c r="L289" s="2"/>
      <c r="M289" s="2"/>
      <c r="N289" s="2"/>
      <c r="O289" s="2"/>
    </row>
    <row r="290" spans="11:15" ht="12.75">
      <c r="K290" s="2"/>
      <c r="L290" s="2"/>
      <c r="M290" s="2"/>
      <c r="N290" s="2"/>
      <c r="O290" s="2"/>
    </row>
    <row r="291" spans="2:15" ht="12.75">
      <c r="B291" s="69" t="s">
        <v>73</v>
      </c>
      <c r="C291" s="69"/>
      <c r="D291" s="69"/>
      <c r="E291" s="69"/>
      <c r="F291" s="69"/>
      <c r="G291" s="69"/>
      <c r="H291" s="69"/>
      <c r="K291" s="2"/>
      <c r="L291" s="2"/>
      <c r="M291" s="2"/>
      <c r="N291" s="2"/>
      <c r="O291" s="2"/>
    </row>
    <row r="292" spans="1:15" ht="12.75">
      <c r="A292" s="40"/>
      <c r="B292" s="70" t="s">
        <v>70</v>
      </c>
      <c r="C292" s="70"/>
      <c r="D292" s="70"/>
      <c r="E292" s="70"/>
      <c r="F292" s="70"/>
      <c r="G292" s="70"/>
      <c r="H292" s="70"/>
      <c r="K292" s="2"/>
      <c r="L292" s="2"/>
      <c r="M292" s="2"/>
      <c r="N292" s="2"/>
      <c r="O292" s="2"/>
    </row>
    <row r="293" spans="2:15" ht="12" customHeight="1">
      <c r="B293" s="69" t="s">
        <v>71</v>
      </c>
      <c r="C293" s="69"/>
      <c r="D293" s="69"/>
      <c r="E293" s="69"/>
      <c r="F293" s="69"/>
      <c r="G293" s="69"/>
      <c r="H293" s="69"/>
      <c r="K293" s="2"/>
      <c r="L293" s="2"/>
      <c r="M293" s="2"/>
      <c r="N293" s="2"/>
      <c r="O293" s="2"/>
    </row>
    <row r="294" spans="2:15" ht="12.75" customHeight="1">
      <c r="B294" s="69" t="s">
        <v>72</v>
      </c>
      <c r="C294" s="69"/>
      <c r="D294" s="69"/>
      <c r="E294" s="69"/>
      <c r="F294" s="69"/>
      <c r="G294" s="69"/>
      <c r="H294" s="69"/>
      <c r="K294" s="2"/>
      <c r="L294" s="2"/>
      <c r="M294" s="2"/>
      <c r="N294" s="2"/>
      <c r="O294" s="2"/>
    </row>
    <row r="295" spans="2:15" ht="25.5">
      <c r="B295" s="52" t="s">
        <v>189</v>
      </c>
      <c r="C295" s="51"/>
      <c r="D295" s="51"/>
      <c r="E295" s="51"/>
      <c r="F295" s="51"/>
      <c r="G295" s="51"/>
      <c r="H295" s="51"/>
      <c r="K295" s="2"/>
      <c r="L295" s="2"/>
      <c r="M295" s="2"/>
      <c r="N295" s="2"/>
      <c r="O295" s="2"/>
    </row>
    <row r="296" spans="2:15" ht="12.75">
      <c r="B296" s="7" t="s">
        <v>128</v>
      </c>
      <c r="K296" s="2"/>
      <c r="L296" s="2"/>
      <c r="M296" s="2"/>
      <c r="N296" s="2"/>
      <c r="O296" s="2"/>
    </row>
    <row r="297" spans="3:15" ht="12.75">
      <c r="C297" s="7"/>
      <c r="K297" s="2"/>
      <c r="L297" s="2"/>
      <c r="M297" s="2"/>
      <c r="N297" s="2"/>
      <c r="O297" s="2"/>
    </row>
    <row r="298" spans="3:15" ht="12.75">
      <c r="C298" s="7"/>
      <c r="K298" s="2"/>
      <c r="L298" s="2"/>
      <c r="M298" s="2"/>
      <c r="N298" s="2"/>
      <c r="O298" s="2"/>
    </row>
    <row r="299" spans="2:15" ht="12.75">
      <c r="B299" s="43" t="s">
        <v>19</v>
      </c>
      <c r="K299" s="2"/>
      <c r="L299" s="2"/>
      <c r="M299" s="2"/>
      <c r="N299" s="2"/>
      <c r="O299" s="2"/>
    </row>
    <row r="300" spans="11:15" ht="12.75">
      <c r="K300" s="2"/>
      <c r="L300" s="2"/>
      <c r="M300" s="2"/>
      <c r="N300" s="2"/>
      <c r="O300" s="2"/>
    </row>
    <row r="301" spans="2:15" ht="12.75">
      <c r="B301" s="46" t="s">
        <v>188</v>
      </c>
      <c r="C301" s="71"/>
      <c r="D301" s="71"/>
      <c r="E301" s="71"/>
      <c r="F301" s="71"/>
      <c r="G301" s="71"/>
      <c r="H301" s="8"/>
      <c r="K301" s="2"/>
      <c r="L301" s="2"/>
      <c r="M301" s="2"/>
      <c r="N301" s="2"/>
      <c r="O301" s="2"/>
    </row>
    <row r="302" spans="2:15" ht="12.75">
      <c r="B302" s="46"/>
      <c r="C302" s="68" t="s">
        <v>20</v>
      </c>
      <c r="D302" s="68"/>
      <c r="E302" s="68"/>
      <c r="F302" s="68"/>
      <c r="G302" s="68"/>
      <c r="H302" s="11"/>
      <c r="K302" s="2"/>
      <c r="L302" s="2"/>
      <c r="M302" s="2"/>
      <c r="N302" s="2"/>
      <c r="O302" s="2"/>
    </row>
    <row r="303" spans="11:15" ht="12.75">
      <c r="K303" s="2"/>
      <c r="L303" s="2"/>
      <c r="M303" s="2"/>
      <c r="N303" s="2"/>
      <c r="O303" s="2"/>
    </row>
    <row r="304" spans="11:15" ht="12.75">
      <c r="K304" s="2"/>
      <c r="L304" s="2"/>
      <c r="M304" s="2"/>
      <c r="N304" s="2"/>
      <c r="O304" s="2"/>
    </row>
    <row r="305" spans="11:15" ht="25.5" customHeight="1">
      <c r="K305" s="2"/>
      <c r="L305" s="2"/>
      <c r="M305" s="2"/>
      <c r="N305" s="2"/>
      <c r="O305" s="2"/>
    </row>
    <row r="306" spans="11:15" ht="12.75">
      <c r="K306" s="2"/>
      <c r="L306" s="2"/>
      <c r="M306" s="2"/>
      <c r="N306" s="2"/>
      <c r="O306" s="2"/>
    </row>
    <row r="307" spans="11:15" ht="12.75">
      <c r="K307" s="2"/>
      <c r="L307" s="2"/>
      <c r="M307" s="2"/>
      <c r="N307" s="2"/>
      <c r="O307" s="2"/>
    </row>
    <row r="308" spans="11:15" ht="12.75">
      <c r="K308" s="2"/>
      <c r="L308" s="2"/>
      <c r="M308" s="2"/>
      <c r="N308" s="2"/>
      <c r="O308" s="2"/>
    </row>
    <row r="309" spans="11:15" ht="12.75">
      <c r="K309" s="2"/>
      <c r="L309" s="2"/>
      <c r="M309" s="2"/>
      <c r="N309" s="2"/>
      <c r="O309" s="2"/>
    </row>
    <row r="310" spans="11:15" ht="24" customHeight="1">
      <c r="K310" s="2"/>
      <c r="L310" s="2"/>
      <c r="M310" s="2"/>
      <c r="N310" s="2"/>
      <c r="O310" s="2"/>
    </row>
    <row r="311" spans="11:15" ht="12.75">
      <c r="K311" s="2"/>
      <c r="L311" s="2"/>
      <c r="M311" s="2"/>
      <c r="N311" s="2"/>
      <c r="O311" s="2"/>
    </row>
    <row r="312" spans="11:15" ht="12.75">
      <c r="K312" s="2"/>
      <c r="L312" s="2"/>
      <c r="M312" s="2"/>
      <c r="N312" s="2"/>
      <c r="O312" s="2"/>
    </row>
    <row r="313" spans="11:15" ht="12.75">
      <c r="K313" s="2"/>
      <c r="L313" s="2"/>
      <c r="M313" s="2"/>
      <c r="N313" s="2"/>
      <c r="O313" s="2"/>
    </row>
    <row r="316" ht="54.75" customHeight="1"/>
    <row r="320" ht="42" customHeight="1"/>
    <row r="325" ht="26.25" customHeight="1"/>
    <row r="342" ht="26.25" customHeight="1"/>
    <row r="351" ht="36.75" customHeight="1"/>
    <row r="355" ht="51" customHeight="1"/>
    <row r="366" ht="48.75" customHeight="1"/>
    <row r="370" ht="60.75" customHeight="1"/>
    <row r="374" ht="12.75" customHeight="1"/>
    <row r="375" ht="24" customHeight="1"/>
    <row r="379" ht="36.75" customHeight="1"/>
    <row r="382" ht="24.75" customHeight="1"/>
    <row r="386" ht="36.75" customHeight="1"/>
    <row r="389" ht="15" customHeight="1"/>
    <row r="393" ht="11.25" customHeight="1"/>
    <row r="396" ht="24.75" customHeight="1"/>
    <row r="397" spans="1:8" s="44" customFormat="1" ht="12.75">
      <c r="A397" s="7"/>
      <c r="B397" s="7"/>
      <c r="C397" s="8"/>
      <c r="D397" s="7"/>
      <c r="E397" s="7"/>
      <c r="F397" s="7"/>
      <c r="G397" s="7"/>
      <c r="H397" s="7"/>
    </row>
    <row r="398" ht="13.5" customHeight="1"/>
    <row r="400" ht="24.75" customHeight="1"/>
    <row r="404" ht="24.75" customHeight="1"/>
    <row r="406" ht="24.75" customHeight="1"/>
    <row r="410" ht="15.75" customHeight="1"/>
    <row r="414" ht="12.75" customHeight="1"/>
    <row r="415" ht="28.5" customHeight="1"/>
    <row r="418" ht="24.75" customHeight="1"/>
    <row r="419" ht="15.75" customHeight="1"/>
    <row r="422" ht="24.75" customHeight="1"/>
    <row r="426" ht="12.75" customHeight="1"/>
    <row r="427" ht="10.5" customHeight="1"/>
    <row r="432" ht="36.75" customHeight="1"/>
    <row r="436" ht="36.75" customHeight="1"/>
    <row r="440" ht="12.75" customHeight="1"/>
    <row r="444" ht="17.25" customHeight="1"/>
    <row r="447" ht="36.75" customHeight="1"/>
    <row r="451" ht="36.75" customHeight="1"/>
    <row r="455" ht="24.75" customHeight="1"/>
    <row r="459" ht="36.75" customHeight="1"/>
    <row r="460" ht="15.75" customHeight="1"/>
    <row r="463" ht="36.75" customHeight="1"/>
    <row r="464" ht="12" customHeight="1"/>
    <row r="467" ht="36.75" customHeight="1"/>
    <row r="470" ht="36.75" customHeight="1"/>
    <row r="474" ht="36.75" customHeight="1"/>
    <row r="478" ht="12.75" customHeight="1"/>
    <row r="483" ht="15" customHeight="1"/>
    <row r="488" ht="48.75" customHeight="1"/>
    <row r="491" ht="15" customHeight="1"/>
    <row r="494" ht="24.75" customHeight="1"/>
    <row r="495" ht="13.5" customHeight="1"/>
    <row r="498" ht="24.75" customHeight="1"/>
    <row r="499" ht="12" customHeight="1"/>
    <row r="502" ht="48.75" customHeight="1"/>
    <row r="503" ht="14.25" customHeight="1"/>
    <row r="506" ht="36.75" customHeight="1"/>
    <row r="507" ht="12" customHeight="1"/>
    <row r="514" ht="24.75" customHeight="1"/>
    <row r="518" ht="48.75" customHeight="1"/>
    <row r="522" ht="48.75" customHeight="1"/>
    <row r="526" ht="48.75" customHeight="1"/>
    <row r="528" ht="12" customHeight="1"/>
    <row r="530" ht="13.5" customHeight="1"/>
    <row r="537" ht="48.75" customHeight="1"/>
    <row r="541" ht="72.75" customHeight="1"/>
    <row r="542" ht="13.5" customHeight="1"/>
    <row r="545" ht="24.75" customHeight="1"/>
    <row r="548" ht="14.25" customHeight="1"/>
    <row r="549" ht="72.75" customHeight="1"/>
    <row r="552" ht="11.25" customHeight="1"/>
    <row r="553" ht="108.75" customHeight="1"/>
    <row r="554" ht="11.25" customHeight="1"/>
    <row r="555" ht="11.25" customHeight="1"/>
    <row r="556" ht="11.25" customHeight="1"/>
    <row r="557" ht="36.75" customHeight="1"/>
    <row r="560" ht="10.5" customHeight="1"/>
    <row r="564" ht="12.75" customHeight="1"/>
    <row r="565" ht="17.25" customHeight="1"/>
    <row r="568" ht="60.75" customHeight="1"/>
    <row r="570" ht="15" customHeight="1"/>
    <row r="572" ht="36.75" customHeight="1"/>
    <row r="576" ht="24.75" customHeight="1"/>
    <row r="578" ht="15.75" customHeight="1"/>
    <row r="580" ht="24.75" customHeight="1"/>
    <row r="582" ht="12.75" customHeight="1"/>
    <row r="584" ht="61.5" customHeight="1"/>
    <row r="586" ht="15" customHeight="1"/>
    <row r="590" ht="14.2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7" ht="12.75" customHeight="1"/>
    <row r="627" ht="15" customHeight="1"/>
    <row r="631" ht="13.5" customHeight="1"/>
    <row r="635" ht="27" customHeight="1"/>
    <row r="639" ht="12" customHeight="1"/>
    <row r="643" ht="32.25" customHeight="1"/>
    <row r="648" ht="24.75" customHeight="1"/>
    <row r="662" ht="26.25" customHeight="1"/>
    <row r="675" ht="21" customHeight="1"/>
    <row r="676" ht="21.75" customHeight="1"/>
    <row r="677" ht="25.5" customHeight="1"/>
  </sheetData>
  <sheetProtection password="DEB9" sheet="1" selectLockedCells="1"/>
  <mergeCells count="48">
    <mergeCell ref="B253:H253"/>
    <mergeCell ref="B258:F258"/>
    <mergeCell ref="B197:H197"/>
    <mergeCell ref="B208:F208"/>
    <mergeCell ref="B210:H210"/>
    <mergeCell ref="B230:F230"/>
    <mergeCell ref="B232:H232"/>
    <mergeCell ref="B251:F251"/>
    <mergeCell ref="A1:H1"/>
    <mergeCell ref="B3:H3"/>
    <mergeCell ref="B5:H5"/>
    <mergeCell ref="B19:F19"/>
    <mergeCell ref="B21:H21"/>
    <mergeCell ref="B47:F47"/>
    <mergeCell ref="B49:H49"/>
    <mergeCell ref="B66:F66"/>
    <mergeCell ref="B68:H68"/>
    <mergeCell ref="B90:F90"/>
    <mergeCell ref="B92:H92"/>
    <mergeCell ref="B97:F97"/>
    <mergeCell ref="B99:F99"/>
    <mergeCell ref="B102:H102"/>
    <mergeCell ref="B104:H104"/>
    <mergeCell ref="B121:F121"/>
    <mergeCell ref="B123:H123"/>
    <mergeCell ref="B143:F143"/>
    <mergeCell ref="B145:H145"/>
    <mergeCell ref="B161:F161"/>
    <mergeCell ref="B163:H163"/>
    <mergeCell ref="B190:F190"/>
    <mergeCell ref="B192:F192"/>
    <mergeCell ref="B195:H195"/>
    <mergeCell ref="B260:F260"/>
    <mergeCell ref="B263:H263"/>
    <mergeCell ref="B277:F277"/>
    <mergeCell ref="B282:F282"/>
    <mergeCell ref="B283:F283"/>
    <mergeCell ref="B284:F284"/>
    <mergeCell ref="B285:F285"/>
    <mergeCell ref="B287:F287"/>
    <mergeCell ref="B288:F288"/>
    <mergeCell ref="C302:G302"/>
    <mergeCell ref="B289:F289"/>
    <mergeCell ref="B291:H291"/>
    <mergeCell ref="B292:H292"/>
    <mergeCell ref="B293:H293"/>
    <mergeCell ref="B294:H294"/>
    <mergeCell ref="C301:G301"/>
  </mergeCells>
  <printOptions/>
  <pageMargins left="0.7874015748031497" right="0.7874015748031497" top="0.5905511811023623" bottom="0.5511811023622047" header="0.31496062992125984" footer="0.15748031496062992"/>
  <pageSetup fitToHeight="0" fitToWidth="1" horizontalDpi="600" verticalDpi="600" orientation="portrait" paperSize="9" scale="74" r:id="rId1"/>
  <headerFooter alignWithMargins="0">
    <oddFooter>&amp;C&amp;"Times New Roman,Obično"&amp;12&amp;P</oddFooter>
  </headerFooter>
  <rowBreaks count="7" manualBreakCount="7">
    <brk id="236" max="7" man="1"/>
    <brk id="278" max="255" man="1"/>
    <brk id="357" max="255" man="1"/>
    <brk id="391" max="255" man="1"/>
    <brk id="473" max="255" man="1"/>
    <brk id="575" max="255" man="1"/>
    <brk id="59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 Kaštelan</dc:creator>
  <cp:keywords/>
  <dc:description/>
  <cp:lastModifiedBy>Marko Miletić</cp:lastModifiedBy>
  <cp:lastPrinted>2023-07-14T10:11:31Z</cp:lastPrinted>
  <dcterms:created xsi:type="dcterms:W3CDTF">2011-09-12T07:32:07Z</dcterms:created>
  <dcterms:modified xsi:type="dcterms:W3CDTF">2023-07-24T07:31:45Z</dcterms:modified>
  <cp:category/>
  <cp:version/>
  <cp:contentType/>
  <cp:contentStatus/>
</cp:coreProperties>
</file>